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bsacom-my.sharepoint.com/personal/chuerfano_ebsa_com_co/Documents/Interventoría/Formatos/Calificaciones/Vigentes/"/>
    </mc:Choice>
  </mc:AlternateContent>
  <xr:revisionPtr revIDLastSave="51" documentId="13_ncr:1_{ADEC64D6-9864-4623-A0C2-12E43BA492D8}" xr6:coauthVersionLast="47" xr6:coauthVersionMax="47" xr10:uidLastSave="{1FEA69E2-325B-4A5C-9D5B-C9B6854FDC96}"/>
  <bookViews>
    <workbookView xWindow="-120" yWindow="-120" windowWidth="29040" windowHeight="15720" xr2:uid="{00000000-000D-0000-FFFF-FFFF00000000}"/>
  </bookViews>
  <sheets>
    <sheet name="OBRA E INTEVENTORÍA 0-3-5" sheetId="4" r:id="rId1"/>
    <sheet name="Hoja1" sheetId="2" state="hidden" r:id="rId2"/>
  </sheets>
  <definedNames>
    <definedName name="_xlnm.Print_Area" localSheetId="0">'OBRA E INTEVENTORÍA 0-3-5'!$A$3:$J$55</definedName>
    <definedName name="_xlnm.Print_Titles" localSheetId="0">'OBRA E INTEVENTORÍA 0-3-5'!$3:$13</definedName>
    <definedName name="Z_F4ACB5CC_EA89_447F_A7F2_E8071E9B613D_.wvu.PrintArea" localSheetId="0" hidden="1">'OBRA E INTEVENTORÍA 0-3-5'!$A$3:$I$55</definedName>
    <definedName name="Z_F4ACB5CC_EA89_447F_A7F2_E8071E9B613D_.wvu.Rows" localSheetId="0" hidden="1">'OBRA E INTEVENTORÍA 0-3-5'!$61:$72</definedName>
  </definedNames>
  <calcPr calcId="191028" calcCompleted="0"/>
  <customWorkbookViews>
    <customWorkbookView name="Carlos Andres Huerfano Salgado - Vista personalizada" guid="{F4ACB5CC-EA89-447F-A7F2-E8071E9B613D}" mergeInterval="0" personalView="1" maximized="1" xWindow="-8" yWindow="-8" windowWidth="1382" windowHeight="744" activeSheetId="1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4" l="1"/>
  <c r="H25" i="4"/>
  <c r="M25" i="4"/>
  <c r="H29" i="4" l="1"/>
  <c r="M29" i="4"/>
  <c r="H28" i="4"/>
  <c r="M28" i="4"/>
  <c r="G43" i="4"/>
  <c r="G44" i="4" s="1"/>
  <c r="K42" i="4" s="1"/>
  <c r="M42" i="4"/>
  <c r="J42" i="4"/>
  <c r="H42" i="4"/>
  <c r="M41" i="4"/>
  <c r="J41" i="4"/>
  <c r="H41" i="4"/>
  <c r="M40" i="4"/>
  <c r="J40" i="4"/>
  <c r="H40" i="4"/>
  <c r="M39" i="4"/>
  <c r="J39" i="4"/>
  <c r="H39" i="4"/>
  <c r="M38" i="4"/>
  <c r="J38" i="4"/>
  <c r="H38" i="4"/>
  <c r="M37" i="4"/>
  <c r="J37" i="4"/>
  <c r="H37" i="4"/>
  <c r="M36" i="4"/>
  <c r="J36" i="4"/>
  <c r="H36" i="4"/>
  <c r="G35" i="4"/>
  <c r="J34" i="4"/>
  <c r="H34" i="4"/>
  <c r="J33" i="4"/>
  <c r="H33" i="4"/>
  <c r="J32" i="4"/>
  <c r="H32" i="4"/>
  <c r="J31" i="4"/>
  <c r="H31" i="4"/>
  <c r="J30" i="4"/>
  <c r="H30" i="4"/>
  <c r="J29" i="4"/>
  <c r="J28" i="4"/>
  <c r="J27" i="4"/>
  <c r="H27" i="4"/>
  <c r="J26" i="4"/>
  <c r="H26" i="4"/>
  <c r="J25" i="4"/>
  <c r="G24" i="4"/>
  <c r="M23" i="4"/>
  <c r="J23" i="4"/>
  <c r="J22" i="4"/>
  <c r="H22" i="4"/>
  <c r="J21" i="4"/>
  <c r="H21" i="4"/>
  <c r="J20" i="4"/>
  <c r="H20" i="4"/>
  <c r="J19" i="4"/>
  <c r="H19" i="4"/>
  <c r="J18" i="4"/>
  <c r="H18" i="4"/>
  <c r="J17" i="4"/>
  <c r="H17" i="4"/>
  <c r="J16" i="4"/>
  <c r="H16" i="4"/>
  <c r="J15" i="4"/>
  <c r="H15" i="4"/>
  <c r="J14" i="4"/>
  <c r="H14" i="4"/>
  <c r="H24" i="4" l="1"/>
  <c r="H43" i="4"/>
  <c r="H35" i="4"/>
  <c r="F44" i="4" l="1"/>
  <c r="L43" i="4" s="1"/>
  <c r="K43" i="4" s="1"/>
  <c r="F46" i="4" l="1"/>
  <c r="H44" i="4"/>
  <c r="F47" i="4"/>
  <c r="F45" i="4"/>
</calcChain>
</file>

<file path=xl/sharedStrings.xml><?xml version="1.0" encoding="utf-8"?>
<sst xmlns="http://schemas.openxmlformats.org/spreadsheetml/2006/main" count="72" uniqueCount="71">
  <si>
    <t>Proveedor:</t>
  </si>
  <si>
    <t>N.I.T.</t>
  </si>
  <si>
    <t>C.C.</t>
  </si>
  <si>
    <t>Dirección:</t>
  </si>
  <si>
    <t>Ciudad</t>
  </si>
  <si>
    <t>Teléfono(s):</t>
  </si>
  <si>
    <t>Clase de riesgo:</t>
  </si>
  <si>
    <t>INFORMACIÓN DE LA EVALUACIÓN</t>
  </si>
  <si>
    <t>Fecha evaluación:</t>
  </si>
  <si>
    <t>Nombre Interventor:</t>
  </si>
  <si>
    <t>CRITERIOS DE EVALUACIÓN</t>
  </si>
  <si>
    <t>Asignar puntaje de acuerdo al desarrollo del proveedor o contratista en el aspecto evaluado, teniendo en cuenta los siguientes criterios: 
Cada ítem posee la descripción del rango de valores en los que se puede evaluar siendo 5 el más alto y 0 el más bajo</t>
  </si>
  <si>
    <t>RESULTADOS DE LA EVALUACIÓN</t>
  </si>
  <si>
    <t>ASPECTO EVALUADO</t>
  </si>
  <si>
    <t>PUNTAJE</t>
  </si>
  <si>
    <t>%</t>
  </si>
  <si>
    <t>PONDERACIÓN</t>
  </si>
  <si>
    <t>JUSTIFICACIÓN DE VALORES DE INSATISFACCIÓN</t>
  </si>
  <si>
    <t>Verificación en sitio  entre las partes para efectuar replanteos, ejecución y liquidación.
0 se realizó en replanteo.
3 se realizó replanteo y ejecución.
5 se realizó replanteo, ejecución y liquidación.</t>
  </si>
  <si>
    <t>Se cumplen los tiempos establecidos para la liquidación del contrato (60 días).
0 no se cumplió.
3 Se cumplió al tiempo contractual.
5 Se mejoró el tiempo contractual (eficacia).</t>
  </si>
  <si>
    <t>Durante la revisión de la liquidación final se presentaron devoluciones por errores o falta de información.
5 si no tuvo devoluciones.
3 si tuvo hasta tres devoluciones.
0 si tuvo más de tres devoluciones.
NA No Aplica</t>
  </si>
  <si>
    <t>NA</t>
  </si>
  <si>
    <t>Subtotal Calidad</t>
  </si>
  <si>
    <t>Requisitos específicos en Seguridad y Salud en el Trabajo</t>
  </si>
  <si>
    <t>Durante la ejecución del contrato se presantaron accidentes de alto riesgo
0 si presentó accidentes
5 no presentó accidentes</t>
  </si>
  <si>
    <t>Subtotal Seguridad y salud en el trabajo</t>
  </si>
  <si>
    <t>Requisitos específicos en Medio Ambiente</t>
  </si>
  <si>
    <t>El proveedor realizó inventario forestal previo a la iniciación del contrato (FT-GS-11)
0 No lo realizó
5 Lo realizó
NA (No Aplica)</t>
  </si>
  <si>
    <t>El proveedor  cumplió con los requisitos establecidos en los permisos de poda y/o tala de vegetación (IN-GS-01; IN-GS-02)
0 No lo realizó 
5 Lo realizó
NA (No Aplica)</t>
  </si>
  <si>
    <t>Subtotal Medio Ambiente</t>
  </si>
  <si>
    <t>Calificación y Clasificación</t>
  </si>
  <si>
    <t xml:space="preserve"> Puntaje parcial obtenido/ Número de ítems evaluados</t>
  </si>
  <si>
    <t>GESTIÓN EN CALIDAD, SEGURIDAD, SALUD Y AMBIENTE</t>
  </si>
  <si>
    <t>Mayor o igual a 90%</t>
  </si>
  <si>
    <t xml:space="preserve">Puede ser tenido en cuenta para contratos futuros en EBSA: </t>
  </si>
  <si>
    <t>Entre 70% a 89%</t>
  </si>
  <si>
    <t>Puede ser tenido en cuenta para contratos futuros, pero debe elaborar un plan de acción de mejora:</t>
  </si>
  <si>
    <t>Menor a 70%</t>
  </si>
  <si>
    <t xml:space="preserve">No debe ser tenido en cuenta para contratos futuros: </t>
  </si>
  <si>
    <t>OBSERVACIONES GENERALES</t>
  </si>
  <si>
    <t xml:space="preserve">Cualquier aclaración o comentario sobre su evaluación podrá comunicarse con: </t>
  </si>
  <si>
    <t xml:space="preserve">Firma Interventor
Nombre:
C.C.:
</t>
  </si>
  <si>
    <t>Nombre:</t>
  </si>
  <si>
    <t>C.C.:</t>
  </si>
  <si>
    <t>Firma del contrato y entrega de pólizas (iniciales y de ampliaciones) dentro de los primeros cinco días luego de firmado el contrato o sus ampliaciones (un punto menos por cada día de demora; calificación de 0 a 5).</t>
  </si>
  <si>
    <t xml:space="preserve">En el desarrollo del contrato se presentaron reclamaciones no atendidas y/o alertas de terceros y/o trabajadores que puedan generar alto impacto negativo de la reputación de la EBSA. 
0 si se presenta más de 1 reclamación de alto impacto megativo no atenida.
3 si se presenta 1 reclamación de alto impacto negativo no atendida.
5 si se presentaron cero reclamaciones de alto impacto negativo  no atendidas.
</t>
  </si>
  <si>
    <t>Se cumplen con el objeto contractual dentro del plazo INICIAL previsto garantizando vigencia de las garantías y demás condiciones contractuales.
0 no se cumplió.
3 Se cumplió con una de las dos condiciones.
5 Se cumplió con las dos condiciones</t>
  </si>
  <si>
    <t>El proveedor hizo entrega de la madera de la tala o poda al dueño del predio y los residuos orgánicos se incorporaron al suelo como materia orgánica (FT-GS-12)
0 No lo realizó
5 Lo realizó
NA No Aplica</t>
  </si>
  <si>
    <t>Objeto del contrato</t>
  </si>
  <si>
    <t>N° Trabajadores</t>
  </si>
  <si>
    <t>ESTADO</t>
  </si>
  <si>
    <t>Reunión de inicio de contrato para conocer:
- Alcance del contrato
- Cronogramas de trabajo
- Relación de personal a intervenir
- Planilas de afiliación a seguridad social de los colaboradores
- Verificación de capacitación a colaboradores en temas: procedimentales, de Seguridad y salud en el trabajo y en medio ambiente dentro del mes anterior.
0 no se hizo
3 se revisó parcialmente
5 se realizó y se revisaron todos los temas antes mencionados</t>
  </si>
  <si>
    <t>El proveedor mitigó las contingencias ambientales que se presentaron durante la ejecución de las actividades (PR-GS-16)
0 No lo realizó
5 Lo realizó
NA No Aplica</t>
  </si>
  <si>
    <t>El proveedor  reportó y participó en la investigación de los incidentes ambientales ocurridos (PR-GS-15)
0 No lo realizó
5 Lo realizó
NA No Aplica</t>
  </si>
  <si>
    <t>El proveedor realizó socialización y sensibilización de usuarios afectados por el proyecto, entrega de evidencias (p. e. autorización ingreso a predios, actas de reunión)
0 No lo realizó
5 Lo realizó
NA No Aplica (SOLO APLICA PARA INTERVENTORES)</t>
  </si>
  <si>
    <t>El proveedor manejó los residuos con base en la normatividad y procedimientos de EBSA (PELIGROSOS, INDUSTRIALES, ELECTRONICOS ENTRE OTROS) (PR-GS-20; IN-GS-06)
0 no cumple
3 cumple pero no hace entrega de información.
5 cumple y entrega de certificado de disposición.
NA No Aplica (SOLO APLICA PARA INTERVENTORES)</t>
  </si>
  <si>
    <t>El proveedor atendió de forma veeraz y oportuna los requerimientos de la interventoría.
0 no se realizó.
3 Se realizó parcialmente
5 se realizó.</t>
  </si>
  <si>
    <t>El proveedor reportó e investigó los incidentes de alto riesgo con la metodología estipulada por EBSA- PR-GS-01 y presentó los informes estadísticos de incidentes y accidentes.
0 no lo realizó.
5 lo realizó.
NA No Aplica</t>
  </si>
  <si>
    <t>El proveedor de servicios garantizó los recursos para la implementación del Sistema de seguridad y salud en el trabajo. 
0 no garantizó
3 Los garantiza de manera parcial
5 garantizó (evidencias)</t>
  </si>
  <si>
    <t>El proveedor cumple con la normatividad vigente
- Comité Paritario de Seguridad y salud en el trabajo.
- Comité de convivencia.
- Evaluaciones médicas ocupacionales.
- Pago de parafiscales de los trabajadores involucrados en el desarrollo de la obra (validación de planillas).
0 No cumple
3 Cumple parcialmente
5 Cumple totalmente</t>
  </si>
  <si>
    <t>El proveedor implementó los planes de acción derivados de la identificación de los riesgos altos y medios para el contrato derivados de las observaciones de trabajo seguro. (PR-GS-28; PR-GS-19)
0 no lo realizó
5 lo realizó
NA No Aplica</t>
  </si>
  <si>
    <t>El proveedor realizó reuniones de seguridad  incluida inducción y  planificación diaria de seguridad en la periodicidad exigida por EBSA. (Validar mediante entrega de informes periódicos).
0 no lo realizó
3 se realizan parcialmente (entre 70% y 90% de reuniones requeridas)
5 lo realizó en su totalidad</t>
  </si>
  <si>
    <t>El proveedor tiene una política de seguridad y salud en el trabajo así como procedimientos seguros  para actividades de alto riesgo y los da a conocer a sus trabajadores. (Validar en inicio de actividades del contrato) 
0 no tiene procedimiento seguros.
3 Se tiene algunos procedimientos, se capacitan algunos de los colaboradores y se ejecutan parcialmente
5 los tiene, ha capacitado a TODOS sus colaboradores y se cumplen estrictamente.</t>
  </si>
  <si>
    <t>El proveedor suministró oportunamente a sus trabajadores  elementos de protección personal con base en las exigencias de EBSA (EPP, EPPC, EQUIPOS DE SEGURIDAD) (PR-GS-24).
0 no lo realizó
3 Se realizó parcialmente 
5 lo realizó oportunamente.</t>
  </si>
  <si>
    <t>El proveedor o contratista mantuvo botiquines de primeros auxilios debidamente dotados y camillas en los sitios de trabajo.
0 No cumple
3- Cumple parcialmente (no en todos los sitios de trabajo o con elementos vencidos)
5 Cumple</t>
  </si>
  <si>
    <t>Los trabajadores vinculados al proyecto o en la ejecución del mismo recibieron capacitación y entrenamiento específico en seguridad y salud. (Validar actas de capacitación con evidencias fotográficas).
0 no cumple.
3 Se cumplen parcialmente ((entre 70% y 90% de capacitaciones requeridas)
5 sí cumple con capacitaciones mensuales durante el tiempo de ejecución del contrato.</t>
  </si>
  <si>
    <t>El proveedor realiza informe mensual de avance y registro de hechos relevantes en el desarrollo del contrato, incluidos los de seguridad y salud en el trabajo, así como los de medio ambiente. Dicho informe debe ser desde el mes de inicio hasta la fecha de firma del acta de liquidación del contrato.
0 no se realizó.
3 se realizó parcialmente (entre 70% y 90% de informes requeridos)
5 se realizó.</t>
  </si>
  <si>
    <t>Calidad y Activos</t>
  </si>
  <si>
    <t>Contrato No:</t>
  </si>
  <si>
    <t xml:space="preserve">DATOS DEL PROVEEDOR DE OBRA </t>
  </si>
  <si>
    <t>Liquidación del contrato. Evalué según como sea la liquidación:
- Normal cuando no hubo incumplimiento.
- Liquidación de oficio cuando no se presenta el contratista. 
- Liquidación con multa cuando incumple cualquier obligación contractual y da lugar a la aplicación de apremios.
0 liquidación por oficio 
3 Liquidación con multas
5 Liquidación normal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</si>
</sst>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 [$€-2]\ * #,##0.00_ ;_ [$€-2]\ * \-#,##0.00_ ;_ [$€-2]\ * &quot;-&quot;??_ "/>
    <numFmt numFmtId="165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.5"/>
      <color indexed="8"/>
      <name val="Arial"/>
      <family val="2"/>
    </font>
    <font>
      <b/>
      <sz val="8.5"/>
      <color indexed="8"/>
      <name val="Arial"/>
      <family val="2"/>
    </font>
    <font>
      <sz val="8.5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2"/>
      <name val="Arial"/>
      <family val="2"/>
    </font>
    <font>
      <b/>
      <sz val="16"/>
      <color indexed="8"/>
      <name val="Arial"/>
      <family val="2"/>
    </font>
    <font>
      <b/>
      <sz val="16"/>
      <name val="Arial"/>
      <family val="2"/>
    </font>
    <font>
      <sz val="11"/>
      <color rgb="FF444444"/>
      <name val="Calibri"/>
      <family val="2"/>
    </font>
    <font>
      <sz val="11"/>
      <color rgb="FF444444"/>
      <name val="Calibri"/>
      <family val="2"/>
      <charset val="1"/>
    </font>
    <font>
      <b/>
      <sz val="8"/>
      <color indexed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justify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9" fontId="8" fillId="2" borderId="3" xfId="2" applyFont="1" applyFill="1" applyBorder="1" applyAlignment="1" applyProtection="1">
      <alignment horizontal="center" vertical="center" wrapText="1"/>
    </xf>
    <xf numFmtId="1" fontId="1" fillId="0" borderId="0" xfId="2" applyNumberFormat="1" applyFont="1" applyProtection="1">
      <protection locked="0"/>
    </xf>
    <xf numFmtId="0" fontId="13" fillId="0" borderId="0" xfId="0" applyFont="1"/>
    <xf numFmtId="9" fontId="13" fillId="0" borderId="0" xfId="0" applyNumberFormat="1" applyFont="1"/>
    <xf numFmtId="0" fontId="1" fillId="0" borderId="0" xfId="0" applyFont="1" applyAlignment="1" applyProtection="1">
      <alignment horizontal="center"/>
      <protection locked="0"/>
    </xf>
    <xf numFmtId="0" fontId="18" fillId="0" borderId="0" xfId="0" quotePrefix="1" applyFont="1"/>
    <xf numFmtId="0" fontId="6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2" applyFont="1" applyBorder="1" applyAlignment="1" applyProtection="1">
      <alignment horizontal="center" vertical="center" wrapText="1"/>
    </xf>
    <xf numFmtId="0" fontId="1" fillId="0" borderId="1" xfId="0" applyFont="1" applyBorder="1"/>
    <xf numFmtId="0" fontId="1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9" fontId="1" fillId="0" borderId="0" xfId="0" applyNumberFormat="1" applyFont="1" applyAlignment="1">
      <alignment vertical="center"/>
    </xf>
    <xf numFmtId="9" fontId="17" fillId="0" borderId="0" xfId="2" applyFont="1" applyAlignment="1" applyProtection="1">
      <alignment vertical="center"/>
    </xf>
    <xf numFmtId="9" fontId="1" fillId="0" borderId="0" xfId="2" applyFont="1" applyAlignment="1" applyProtection="1">
      <alignment vertical="center"/>
    </xf>
    <xf numFmtId="165" fontId="1" fillId="0" borderId="0" xfId="0" applyNumberFormat="1" applyFont="1" applyAlignment="1">
      <alignment vertical="center"/>
    </xf>
    <xf numFmtId="9" fontId="1" fillId="0" borderId="0" xfId="0" applyNumberFormat="1" applyFont="1" applyAlignment="1">
      <alignment wrapText="1"/>
    </xf>
    <xf numFmtId="9" fontId="10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9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9" fontId="1" fillId="0" borderId="1" xfId="0" applyNumberFormat="1" applyFont="1" applyBorder="1" applyAlignment="1">
      <alignment horizontal="center"/>
    </xf>
    <xf numFmtId="2" fontId="1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9" fontId="8" fillId="0" borderId="1" xfId="2" applyFont="1" applyFill="1" applyBorder="1" applyAlignment="1" applyProtection="1">
      <alignment horizontal="center" vertical="center" wrapText="1"/>
    </xf>
    <xf numFmtId="0" fontId="3" fillId="0" borderId="9" xfId="0" applyFont="1" applyBorder="1" applyAlignment="1">
      <alignment vertical="center"/>
    </xf>
    <xf numFmtId="0" fontId="7" fillId="0" borderId="9" xfId="0" applyFont="1" applyBorder="1" applyAlignment="1">
      <alignment vertical="center" wrapText="1"/>
    </xf>
    <xf numFmtId="9" fontId="8" fillId="0" borderId="9" xfId="2" applyFont="1" applyFill="1" applyBorder="1" applyAlignment="1" applyProtection="1">
      <alignment horizontal="center" vertical="center" wrapText="1"/>
    </xf>
    <xf numFmtId="14" fontId="6" fillId="0" borderId="1" xfId="0" applyNumberFormat="1" applyFont="1" applyBorder="1" applyAlignment="1" applyProtection="1">
      <alignment vertical="center"/>
      <protection locked="0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justify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1" fontId="4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justify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justify" wrapText="1"/>
      <protection locked="0"/>
    </xf>
    <xf numFmtId="0" fontId="3" fillId="2" borderId="5" xfId="0" applyFont="1" applyFill="1" applyBorder="1" applyAlignment="1" applyProtection="1">
      <alignment horizontal="justify"/>
      <protection locked="0"/>
    </xf>
    <xf numFmtId="0" fontId="3" fillId="0" borderId="1" xfId="0" applyFont="1" applyBorder="1" applyAlignment="1">
      <alignment horizontal="right"/>
    </xf>
    <xf numFmtId="0" fontId="14" fillId="0" borderId="1" xfId="0" applyFont="1" applyBorder="1" applyAlignment="1">
      <alignment horizontal="center" vertical="center" textRotation="90" wrapText="1"/>
    </xf>
    <xf numFmtId="0" fontId="14" fillId="0" borderId="9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9" fontId="6" fillId="2" borderId="9" xfId="2" applyFont="1" applyFill="1" applyBorder="1" applyAlignment="1" applyProtection="1">
      <alignment horizontal="center" vertical="center" wrapText="1"/>
    </xf>
    <xf numFmtId="9" fontId="6" fillId="2" borderId="10" xfId="2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textRotation="90" wrapText="1"/>
    </xf>
    <xf numFmtId="0" fontId="10" fillId="0" borderId="0" xfId="0" applyFont="1" applyAlignment="1">
      <alignment horizontal="justify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</cellXfs>
  <cellStyles count="3">
    <cellStyle name="Euro" xfId="1" xr:uid="{00000000-0005-0000-0000-000000000000}"/>
    <cellStyle name="Normal" xfId="0" builtinId="0"/>
    <cellStyle name="Porcentaje" xfId="2" builtinId="5"/>
  </cellStyles>
  <dxfs count="9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1" defaultTableStyle="TableStyleMedium9" defaultPivotStyle="PivotStyleLight16">
    <tableStyle name="Invisible" pivot="0" table="0" count="0" xr9:uid="{B0DD25D5-74D0-43B8-AFC5-6A2BD0A976A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636DF-BF2D-4FCA-A1B0-79A4F12DFEF8}">
  <dimension ref="A1:S68"/>
  <sheetViews>
    <sheetView showGridLines="0" tabSelected="1" view="pageBreakPreview" zoomScaleNormal="100" zoomScaleSheetLayoutView="100" workbookViewId="0">
      <selection activeCell="E7" sqref="E7:J7"/>
    </sheetView>
  </sheetViews>
  <sheetFormatPr baseColWidth="10" defaultColWidth="11.42578125" defaultRowHeight="12.75" x14ac:dyDescent="0.2"/>
  <cols>
    <col min="1" max="1" width="4.42578125" style="1" customWidth="1"/>
    <col min="2" max="2" width="5.140625" style="1" customWidth="1"/>
    <col min="3" max="4" width="6.85546875" style="1" customWidth="1"/>
    <col min="5" max="5" width="53" style="1" customWidth="1"/>
    <col min="6" max="6" width="11.5703125" style="1" customWidth="1"/>
    <col min="7" max="7" width="5" style="1" customWidth="1"/>
    <col min="8" max="8" width="12" style="1" customWidth="1"/>
    <col min="9" max="9" width="49" style="1" customWidth="1"/>
    <col min="10" max="10" width="12.5703125" style="5" customWidth="1"/>
    <col min="11" max="12" width="11.42578125" style="5" customWidth="1"/>
    <col min="13" max="13" width="4.28515625" style="1" customWidth="1"/>
    <col min="14" max="18" width="11.42578125" style="1" customWidth="1"/>
    <col min="19" max="16384" width="11.42578125" style="1"/>
  </cols>
  <sheetData>
    <row r="1" spans="1:19" ht="15" customHeight="1" x14ac:dyDescent="0.2"/>
    <row r="2" spans="1:19" ht="15" customHeight="1" x14ac:dyDescent="0.2"/>
    <row r="3" spans="1:19" s="2" customFormat="1" ht="12.75" customHeight="1" x14ac:dyDescent="0.2">
      <c r="A3" s="88" t="s">
        <v>69</v>
      </c>
      <c r="B3" s="88"/>
      <c r="C3" s="88"/>
      <c r="D3" s="88"/>
      <c r="E3" s="88"/>
      <c r="F3" s="88"/>
      <c r="G3" s="88"/>
      <c r="H3" s="88"/>
      <c r="I3" s="88"/>
      <c r="J3" s="88"/>
      <c r="K3" s="20"/>
      <c r="L3" s="20"/>
      <c r="M3" s="21"/>
      <c r="N3" s="21"/>
      <c r="O3" s="21"/>
      <c r="P3" s="21"/>
    </row>
    <row r="4" spans="1:19" s="2" customFormat="1" ht="15.75" customHeight="1" x14ac:dyDescent="0.2">
      <c r="A4" s="89" t="s">
        <v>0</v>
      </c>
      <c r="B4" s="89"/>
      <c r="C4" s="89"/>
      <c r="D4" s="89"/>
      <c r="E4" s="90"/>
      <c r="F4" s="90"/>
      <c r="G4" s="98" t="s">
        <v>68</v>
      </c>
      <c r="H4" s="99"/>
      <c r="I4" s="91"/>
      <c r="J4" s="91"/>
      <c r="K4" s="20"/>
      <c r="L4" s="20"/>
      <c r="M4" s="21"/>
      <c r="N4" s="21"/>
      <c r="O4" s="21"/>
      <c r="P4" s="21"/>
    </row>
    <row r="5" spans="1:19" s="2" customFormat="1" ht="15.75" customHeight="1" x14ac:dyDescent="0.2">
      <c r="A5" s="23" t="s">
        <v>1</v>
      </c>
      <c r="B5" s="14"/>
      <c r="C5" s="24" t="s">
        <v>2</v>
      </c>
      <c r="D5" s="15"/>
      <c r="E5" s="16"/>
      <c r="F5" s="24" t="s">
        <v>4</v>
      </c>
      <c r="G5" s="92"/>
      <c r="H5" s="93"/>
      <c r="I5" s="24" t="s">
        <v>6</v>
      </c>
      <c r="J5" s="17"/>
      <c r="K5" s="20"/>
      <c r="L5" s="20"/>
      <c r="M5" s="21"/>
      <c r="N5" s="21"/>
      <c r="O5" s="21"/>
      <c r="P5" s="21"/>
    </row>
    <row r="6" spans="1:19" ht="24" customHeight="1" x14ac:dyDescent="0.2">
      <c r="A6" s="89" t="s">
        <v>3</v>
      </c>
      <c r="B6" s="89"/>
      <c r="C6" s="89"/>
      <c r="D6" s="89"/>
      <c r="E6" s="18"/>
      <c r="F6" s="49" t="s">
        <v>49</v>
      </c>
      <c r="G6" s="92"/>
      <c r="H6" s="93"/>
      <c r="I6" s="57" t="s">
        <v>5</v>
      </c>
      <c r="J6" s="19"/>
      <c r="K6" s="25"/>
      <c r="L6" s="25"/>
      <c r="M6" s="26"/>
      <c r="N6" s="26"/>
      <c r="O6" s="26"/>
      <c r="P6" s="26"/>
    </row>
    <row r="7" spans="1:19" ht="31.5" customHeight="1" x14ac:dyDescent="0.2">
      <c r="A7" s="89" t="s">
        <v>48</v>
      </c>
      <c r="B7" s="89"/>
      <c r="C7" s="89"/>
      <c r="D7" s="89"/>
      <c r="E7" s="94"/>
      <c r="F7" s="94"/>
      <c r="G7" s="94"/>
      <c r="H7" s="94"/>
      <c r="I7" s="94"/>
      <c r="J7" s="94"/>
      <c r="K7" s="25"/>
      <c r="L7" s="25"/>
      <c r="M7" s="26"/>
      <c r="N7" s="26"/>
      <c r="O7" s="26"/>
      <c r="P7" s="26"/>
    </row>
    <row r="8" spans="1:19" ht="15" customHeight="1" x14ac:dyDescent="0.2">
      <c r="A8" s="87" t="s">
        <v>7</v>
      </c>
      <c r="B8" s="87"/>
      <c r="C8" s="87"/>
      <c r="D8" s="87"/>
      <c r="E8" s="87"/>
      <c r="F8" s="87"/>
      <c r="G8" s="87"/>
      <c r="H8" s="87"/>
      <c r="I8" s="87"/>
      <c r="J8" s="87"/>
      <c r="K8" s="25"/>
      <c r="L8" s="25"/>
      <c r="M8" s="26"/>
      <c r="N8" s="26"/>
      <c r="O8" s="26"/>
      <c r="P8" s="26"/>
    </row>
    <row r="9" spans="1:19" ht="15.75" customHeight="1" x14ac:dyDescent="0.2">
      <c r="A9" s="89" t="s">
        <v>9</v>
      </c>
      <c r="B9" s="89"/>
      <c r="C9" s="89"/>
      <c r="D9" s="89"/>
      <c r="E9" s="95"/>
      <c r="F9" s="96"/>
      <c r="G9" s="96"/>
      <c r="H9" s="97"/>
      <c r="I9" s="22" t="s">
        <v>8</v>
      </c>
      <c r="J9" s="56"/>
      <c r="K9" s="25"/>
      <c r="L9" s="25"/>
      <c r="M9" s="27"/>
      <c r="N9" s="27"/>
      <c r="O9" s="27"/>
      <c r="P9" s="27"/>
    </row>
    <row r="10" spans="1:19" ht="15.75" customHeight="1" x14ac:dyDescent="0.2">
      <c r="A10" s="87" t="s">
        <v>10</v>
      </c>
      <c r="B10" s="87"/>
      <c r="C10" s="87"/>
      <c r="D10" s="87"/>
      <c r="E10" s="87"/>
      <c r="F10" s="87"/>
      <c r="G10" s="87"/>
      <c r="H10" s="87"/>
      <c r="I10" s="87"/>
      <c r="J10" s="87"/>
      <c r="K10" s="25"/>
      <c r="L10" s="25"/>
      <c r="M10" s="27"/>
      <c r="N10" s="27"/>
      <c r="O10" s="27"/>
      <c r="P10" s="27"/>
    </row>
    <row r="11" spans="1:19" ht="20.25" customHeight="1" x14ac:dyDescent="0.2">
      <c r="A11" s="81" t="s">
        <v>11</v>
      </c>
      <c r="B11" s="82"/>
      <c r="C11" s="82"/>
      <c r="D11" s="82"/>
      <c r="E11" s="82"/>
      <c r="F11" s="82"/>
      <c r="G11" s="82"/>
      <c r="H11" s="82"/>
      <c r="I11" s="82"/>
      <c r="J11" s="83"/>
      <c r="K11" s="25"/>
      <c r="L11" s="25"/>
      <c r="M11" s="27"/>
      <c r="N11" s="27"/>
      <c r="O11" s="27"/>
      <c r="P11" s="27"/>
    </row>
    <row r="12" spans="1:19" ht="12.75" customHeight="1" x14ac:dyDescent="0.2">
      <c r="A12" s="84" t="s">
        <v>12</v>
      </c>
      <c r="B12" s="85"/>
      <c r="C12" s="85"/>
      <c r="D12" s="85"/>
      <c r="E12" s="85"/>
      <c r="F12" s="85"/>
      <c r="G12" s="85"/>
      <c r="H12" s="85"/>
      <c r="I12" s="85"/>
      <c r="J12" s="85"/>
      <c r="K12" s="25"/>
      <c r="L12" s="25"/>
      <c r="M12" s="26"/>
      <c r="N12" s="26"/>
      <c r="O12" s="26"/>
      <c r="P12" s="26"/>
    </row>
    <row r="13" spans="1:19" ht="24.75" customHeight="1" x14ac:dyDescent="0.2">
      <c r="A13" s="86" t="s">
        <v>13</v>
      </c>
      <c r="B13" s="86"/>
      <c r="C13" s="86"/>
      <c r="D13" s="86"/>
      <c r="E13" s="86"/>
      <c r="F13" s="28" t="s">
        <v>14</v>
      </c>
      <c r="G13" s="29" t="s">
        <v>15</v>
      </c>
      <c r="H13" s="28" t="s">
        <v>16</v>
      </c>
      <c r="I13" s="30" t="s">
        <v>17</v>
      </c>
      <c r="J13" s="30" t="s">
        <v>50</v>
      </c>
      <c r="K13" s="25"/>
      <c r="L13" s="25"/>
      <c r="M13" s="26"/>
      <c r="N13" s="26"/>
      <c r="O13" s="26"/>
      <c r="P13" s="26"/>
    </row>
    <row r="14" spans="1:19" ht="51" customHeight="1" x14ac:dyDescent="0.25">
      <c r="A14" s="77" t="s">
        <v>67</v>
      </c>
      <c r="B14" s="77"/>
      <c r="C14" s="76" t="s">
        <v>44</v>
      </c>
      <c r="D14" s="76"/>
      <c r="E14" s="76"/>
      <c r="F14" s="7"/>
      <c r="G14" s="32">
        <v>0.02</v>
      </c>
      <c r="H14" s="31">
        <f t="shared" ref="H14:H22" si="0">+F14*G14</f>
        <v>0</v>
      </c>
      <c r="I14" s="58"/>
      <c r="J14" s="33" t="str">
        <f t="shared" ref="J14:J42" si="1">IF(F14="","Califique",IF(F14=5,"Bien",IF(AND(OR(F14="NA",F14&lt;5),I14=""),"Justifique","Bien")))</f>
        <v>Califique</v>
      </c>
      <c r="K14" s="26"/>
      <c r="L14" s="34"/>
      <c r="M14" s="26"/>
      <c r="N14" s="26"/>
      <c r="O14" s="26"/>
      <c r="P14" s="26"/>
      <c r="S14" s="13"/>
    </row>
    <row r="15" spans="1:19" ht="132" customHeight="1" x14ac:dyDescent="0.2">
      <c r="A15" s="77"/>
      <c r="B15" s="77"/>
      <c r="C15" s="76" t="s">
        <v>51</v>
      </c>
      <c r="D15" s="76"/>
      <c r="E15" s="76"/>
      <c r="F15" s="7"/>
      <c r="G15" s="32">
        <v>0.02</v>
      </c>
      <c r="H15" s="31">
        <f t="shared" si="0"/>
        <v>0</v>
      </c>
      <c r="I15" s="7"/>
      <c r="J15" s="33" t="str">
        <f t="shared" si="1"/>
        <v>Califique</v>
      </c>
      <c r="K15" s="34"/>
      <c r="L15" s="34"/>
      <c r="M15" s="26"/>
      <c r="N15" s="26"/>
      <c r="O15" s="26"/>
      <c r="P15" s="26"/>
    </row>
    <row r="16" spans="1:19" ht="73.5" customHeight="1" x14ac:dyDescent="0.2">
      <c r="A16" s="77"/>
      <c r="B16" s="77"/>
      <c r="C16" s="76" t="s">
        <v>18</v>
      </c>
      <c r="D16" s="76"/>
      <c r="E16" s="76"/>
      <c r="F16" s="7"/>
      <c r="G16" s="32">
        <v>0.03</v>
      </c>
      <c r="H16" s="31">
        <f t="shared" si="0"/>
        <v>0</v>
      </c>
      <c r="I16" s="7"/>
      <c r="J16" s="33" t="str">
        <f t="shared" si="1"/>
        <v>Califique</v>
      </c>
      <c r="K16" s="34"/>
      <c r="L16" s="34"/>
      <c r="M16" s="26"/>
      <c r="N16" s="26"/>
      <c r="O16" s="26"/>
      <c r="P16" s="26"/>
    </row>
    <row r="17" spans="1:16" ht="84" customHeight="1" x14ac:dyDescent="0.2">
      <c r="A17" s="77"/>
      <c r="B17" s="77"/>
      <c r="C17" s="76" t="s">
        <v>45</v>
      </c>
      <c r="D17" s="76"/>
      <c r="E17" s="76"/>
      <c r="F17" s="7"/>
      <c r="G17" s="32">
        <v>0.03</v>
      </c>
      <c r="H17" s="31">
        <f t="shared" si="0"/>
        <v>0</v>
      </c>
      <c r="I17" s="60"/>
      <c r="J17" s="33" t="str">
        <f t="shared" si="1"/>
        <v>Califique</v>
      </c>
      <c r="K17" s="34"/>
      <c r="L17" s="34"/>
      <c r="M17" s="26"/>
      <c r="N17" s="26"/>
      <c r="O17" s="26"/>
      <c r="P17" s="26"/>
    </row>
    <row r="18" spans="1:16" ht="70.5" customHeight="1" x14ac:dyDescent="0.2">
      <c r="A18" s="77"/>
      <c r="B18" s="77"/>
      <c r="C18" s="76" t="s">
        <v>56</v>
      </c>
      <c r="D18" s="76"/>
      <c r="E18" s="76"/>
      <c r="F18" s="7"/>
      <c r="G18" s="32">
        <v>0.02</v>
      </c>
      <c r="H18" s="31">
        <f t="shared" si="0"/>
        <v>0</v>
      </c>
      <c r="I18" s="60"/>
      <c r="J18" s="33" t="str">
        <f t="shared" si="1"/>
        <v>Califique</v>
      </c>
      <c r="K18" s="34"/>
      <c r="L18" s="34"/>
      <c r="M18" s="26"/>
      <c r="N18" s="26"/>
      <c r="O18" s="26"/>
      <c r="P18" s="26"/>
    </row>
    <row r="19" spans="1:16" ht="93" customHeight="1" x14ac:dyDescent="0.2">
      <c r="A19" s="77"/>
      <c r="B19" s="77"/>
      <c r="C19" s="76" t="s">
        <v>66</v>
      </c>
      <c r="D19" s="76"/>
      <c r="E19" s="76"/>
      <c r="F19" s="7"/>
      <c r="G19" s="32">
        <v>0.05</v>
      </c>
      <c r="H19" s="31">
        <f t="shared" si="0"/>
        <v>0</v>
      </c>
      <c r="I19" s="60"/>
      <c r="J19" s="33" t="str">
        <f t="shared" si="1"/>
        <v>Califique</v>
      </c>
      <c r="K19" s="34"/>
      <c r="L19" s="34"/>
      <c r="M19" s="26"/>
      <c r="N19" s="26"/>
      <c r="O19" s="26"/>
      <c r="P19" s="26"/>
    </row>
    <row r="20" spans="1:16" ht="70.5" customHeight="1" x14ac:dyDescent="0.2">
      <c r="A20" s="77"/>
      <c r="B20" s="77"/>
      <c r="C20" s="76" t="s">
        <v>46</v>
      </c>
      <c r="D20" s="76"/>
      <c r="E20" s="76"/>
      <c r="F20" s="7"/>
      <c r="G20" s="32">
        <v>0.05</v>
      </c>
      <c r="H20" s="31">
        <f t="shared" si="0"/>
        <v>0</v>
      </c>
      <c r="I20" s="60"/>
      <c r="J20" s="33" t="str">
        <f t="shared" si="1"/>
        <v>Califique</v>
      </c>
      <c r="K20" s="34"/>
      <c r="L20" s="34"/>
      <c r="M20" s="80"/>
      <c r="N20" s="80"/>
      <c r="O20" s="80"/>
      <c r="P20" s="80"/>
    </row>
    <row r="21" spans="1:16" ht="102" customHeight="1" x14ac:dyDescent="0.2">
      <c r="A21" s="77"/>
      <c r="B21" s="77"/>
      <c r="C21" s="76" t="s">
        <v>70</v>
      </c>
      <c r="D21" s="76"/>
      <c r="E21" s="76"/>
      <c r="F21" s="7"/>
      <c r="G21" s="32">
        <v>0.03</v>
      </c>
      <c r="H21" s="31">
        <f t="shared" si="0"/>
        <v>0</v>
      </c>
      <c r="I21" s="60"/>
      <c r="J21" s="33" t="str">
        <f t="shared" si="1"/>
        <v>Califique</v>
      </c>
      <c r="K21" s="34"/>
      <c r="L21" s="34"/>
      <c r="M21" s="26"/>
      <c r="N21" s="26"/>
      <c r="O21" s="26"/>
      <c r="P21" s="26"/>
    </row>
    <row r="22" spans="1:16" ht="60" customHeight="1" x14ac:dyDescent="0.2">
      <c r="A22" s="77"/>
      <c r="B22" s="77"/>
      <c r="C22" s="76" t="s">
        <v>19</v>
      </c>
      <c r="D22" s="76"/>
      <c r="E22" s="76"/>
      <c r="F22" s="7"/>
      <c r="G22" s="32">
        <v>0.05</v>
      </c>
      <c r="H22" s="31">
        <f t="shared" si="0"/>
        <v>0</v>
      </c>
      <c r="I22" s="60"/>
      <c r="J22" s="33" t="str">
        <f t="shared" si="1"/>
        <v>Califique</v>
      </c>
      <c r="K22" s="34"/>
      <c r="L22" s="34"/>
      <c r="M22" s="26"/>
      <c r="N22" s="26"/>
      <c r="O22" s="26"/>
      <c r="P22" s="26"/>
    </row>
    <row r="23" spans="1:16" ht="85.5" customHeight="1" x14ac:dyDescent="0.2">
      <c r="A23" s="77"/>
      <c r="B23" s="77"/>
      <c r="C23" s="76" t="s">
        <v>20</v>
      </c>
      <c r="D23" s="76"/>
      <c r="E23" s="76"/>
      <c r="F23" s="7"/>
      <c r="G23" s="32">
        <v>0.05</v>
      </c>
      <c r="H23" s="61">
        <f>IFERROR(F23*G23,M23)</f>
        <v>0</v>
      </c>
      <c r="I23" s="60"/>
      <c r="J23" s="33" t="str">
        <f t="shared" si="1"/>
        <v>Califique</v>
      </c>
      <c r="K23" s="34"/>
      <c r="L23" s="34"/>
      <c r="M23" s="35">
        <f>5*G23</f>
        <v>0.25</v>
      </c>
      <c r="N23" s="26"/>
      <c r="O23" s="26"/>
      <c r="P23" s="26"/>
    </row>
    <row r="24" spans="1:16" x14ac:dyDescent="0.2">
      <c r="A24" s="68" t="s">
        <v>22</v>
      </c>
      <c r="B24" s="68"/>
      <c r="C24" s="68"/>
      <c r="D24" s="68"/>
      <c r="E24" s="68"/>
      <c r="F24" s="68"/>
      <c r="G24" s="43">
        <f>SUM(G14:G23)</f>
        <v>0.35</v>
      </c>
      <c r="H24" s="44" t="str">
        <f>IF(AND(J14="Bien",J15="Bien",J16="Bien",J17="Bien",J18="Bien",J19="Bien",J20="Bien",J21="Bien",J22="Bien",J23="Bien"),(SUMIF(J14:J23,"Bien",H14:H23)),"Error")</f>
        <v>Error</v>
      </c>
      <c r="I24" s="59"/>
      <c r="J24" s="45"/>
      <c r="K24" s="36"/>
      <c r="L24" s="36"/>
      <c r="M24" s="26"/>
      <c r="N24" s="26"/>
      <c r="O24" s="26"/>
      <c r="P24" s="26"/>
    </row>
    <row r="25" spans="1:16" ht="84" customHeight="1" x14ac:dyDescent="0.2">
      <c r="A25" s="79" t="s">
        <v>23</v>
      </c>
      <c r="B25" s="79"/>
      <c r="C25" s="76" t="s">
        <v>60</v>
      </c>
      <c r="D25" s="76"/>
      <c r="E25" s="76"/>
      <c r="F25" s="7"/>
      <c r="G25" s="32">
        <v>0.05</v>
      </c>
      <c r="H25" s="31">
        <f>IFERROR(F25*G25,M25)</f>
        <v>0</v>
      </c>
      <c r="I25" s="7"/>
      <c r="J25" s="33" t="str">
        <f t="shared" si="1"/>
        <v>Califique</v>
      </c>
      <c r="K25" s="34"/>
      <c r="L25" s="34"/>
      <c r="M25" s="48">
        <f>5*G25</f>
        <v>0.25</v>
      </c>
      <c r="N25" s="26"/>
      <c r="O25" s="26"/>
      <c r="P25" s="26"/>
    </row>
    <row r="26" spans="1:16" ht="85.5" customHeight="1" x14ac:dyDescent="0.2">
      <c r="A26" s="79"/>
      <c r="B26" s="79"/>
      <c r="C26" s="76" t="s">
        <v>61</v>
      </c>
      <c r="D26" s="76"/>
      <c r="E26" s="76"/>
      <c r="F26" s="7"/>
      <c r="G26" s="32">
        <v>0.05</v>
      </c>
      <c r="H26" s="31">
        <f t="shared" ref="H26:H34" si="2">+F26*G26</f>
        <v>0</v>
      </c>
      <c r="I26" s="7"/>
      <c r="J26" s="33" t="str">
        <f t="shared" si="1"/>
        <v>Califique</v>
      </c>
      <c r="K26" s="34"/>
      <c r="L26" s="34"/>
      <c r="M26" s="26"/>
      <c r="N26" s="26"/>
      <c r="O26" s="26"/>
      <c r="P26" s="26"/>
    </row>
    <row r="27" spans="1:16" ht="49.5" customHeight="1" x14ac:dyDescent="0.2">
      <c r="A27" s="79"/>
      <c r="B27" s="79"/>
      <c r="C27" s="76" t="s">
        <v>24</v>
      </c>
      <c r="D27" s="76"/>
      <c r="E27" s="76"/>
      <c r="F27" s="7"/>
      <c r="G27" s="32">
        <v>0.05</v>
      </c>
      <c r="H27" s="31">
        <f t="shared" si="2"/>
        <v>0</v>
      </c>
      <c r="I27" s="7"/>
      <c r="J27" s="33" t="str">
        <f t="shared" si="1"/>
        <v>Califique</v>
      </c>
      <c r="K27" s="34"/>
      <c r="L27" s="34"/>
      <c r="M27" s="26"/>
      <c r="N27" s="26"/>
      <c r="O27" s="26"/>
      <c r="P27" s="26"/>
    </row>
    <row r="28" spans="1:16" ht="84" customHeight="1" x14ac:dyDescent="0.2">
      <c r="A28" s="79"/>
      <c r="B28" s="79"/>
      <c r="C28" s="76" t="s">
        <v>57</v>
      </c>
      <c r="D28" s="76"/>
      <c r="E28" s="76"/>
      <c r="F28" s="7"/>
      <c r="G28" s="32">
        <v>0.03</v>
      </c>
      <c r="H28" s="31">
        <f>IFERROR(F28*G28,M28)</f>
        <v>0</v>
      </c>
      <c r="I28" s="7"/>
      <c r="J28" s="33" t="str">
        <f t="shared" si="1"/>
        <v>Califique</v>
      </c>
      <c r="K28" s="34"/>
      <c r="L28" s="34"/>
      <c r="M28" s="26">
        <f>5*G28</f>
        <v>0.15</v>
      </c>
      <c r="N28" s="26"/>
      <c r="O28" s="26"/>
      <c r="P28" s="26"/>
    </row>
    <row r="29" spans="1:16" ht="90.75" customHeight="1" x14ac:dyDescent="0.2">
      <c r="A29" s="79"/>
      <c r="B29" s="79"/>
      <c r="C29" s="76" t="s">
        <v>62</v>
      </c>
      <c r="D29" s="76"/>
      <c r="E29" s="76"/>
      <c r="F29" s="7"/>
      <c r="G29" s="32">
        <v>0.03</v>
      </c>
      <c r="H29" s="31">
        <f>+F29*G29</f>
        <v>0</v>
      </c>
      <c r="I29" s="7"/>
      <c r="J29" s="33" t="str">
        <f t="shared" si="1"/>
        <v>Califique</v>
      </c>
      <c r="K29" s="34"/>
      <c r="L29" s="34"/>
      <c r="M29" s="26">
        <f>5*G29</f>
        <v>0.15</v>
      </c>
      <c r="N29" s="26"/>
      <c r="O29" s="26"/>
      <c r="P29" s="26"/>
    </row>
    <row r="30" spans="1:16" ht="72.75" customHeight="1" x14ac:dyDescent="0.2">
      <c r="A30" s="79"/>
      <c r="B30" s="79"/>
      <c r="C30" s="76" t="s">
        <v>58</v>
      </c>
      <c r="D30" s="76"/>
      <c r="E30" s="76"/>
      <c r="F30" s="7"/>
      <c r="G30" s="32">
        <v>0.03</v>
      </c>
      <c r="H30" s="31">
        <f t="shared" si="2"/>
        <v>0</v>
      </c>
      <c r="I30" s="7"/>
      <c r="J30" s="33" t="str">
        <f t="shared" si="1"/>
        <v>Califique</v>
      </c>
      <c r="K30" s="34"/>
      <c r="L30" s="34"/>
      <c r="M30" s="26"/>
      <c r="N30" s="26"/>
      <c r="O30" s="26"/>
      <c r="P30" s="26"/>
    </row>
    <row r="31" spans="1:16" ht="82.5" customHeight="1" x14ac:dyDescent="0.2">
      <c r="A31" s="79"/>
      <c r="B31" s="79"/>
      <c r="C31" s="76" t="s">
        <v>63</v>
      </c>
      <c r="D31" s="76"/>
      <c r="E31" s="76"/>
      <c r="F31" s="7"/>
      <c r="G31" s="32">
        <v>0.03</v>
      </c>
      <c r="H31" s="31">
        <f t="shared" si="2"/>
        <v>0</v>
      </c>
      <c r="I31" s="7"/>
      <c r="J31" s="33" t="str">
        <f t="shared" si="1"/>
        <v>Califique</v>
      </c>
      <c r="K31" s="34"/>
      <c r="L31" s="34"/>
      <c r="M31" s="26"/>
      <c r="N31" s="26"/>
      <c r="O31" s="26"/>
      <c r="P31" s="26"/>
    </row>
    <row r="32" spans="1:16" ht="96.75" customHeight="1" x14ac:dyDescent="0.2">
      <c r="A32" s="79"/>
      <c r="B32" s="79"/>
      <c r="C32" s="76" t="s">
        <v>65</v>
      </c>
      <c r="D32" s="76"/>
      <c r="E32" s="76"/>
      <c r="F32" s="7"/>
      <c r="G32" s="32">
        <v>0.03</v>
      </c>
      <c r="H32" s="31">
        <f t="shared" si="2"/>
        <v>0</v>
      </c>
      <c r="I32" s="7"/>
      <c r="J32" s="33" t="str">
        <f t="shared" si="1"/>
        <v>Califique</v>
      </c>
      <c r="K32" s="34"/>
      <c r="L32" s="34"/>
      <c r="M32" s="26"/>
      <c r="N32" s="26"/>
      <c r="O32" s="26"/>
      <c r="P32" s="26"/>
    </row>
    <row r="33" spans="1:16" ht="117" customHeight="1" x14ac:dyDescent="0.2">
      <c r="A33" s="79"/>
      <c r="B33" s="79"/>
      <c r="C33" s="76" t="s">
        <v>59</v>
      </c>
      <c r="D33" s="76"/>
      <c r="E33" s="76"/>
      <c r="F33" s="7"/>
      <c r="G33" s="32">
        <v>0.03</v>
      </c>
      <c r="H33" s="31">
        <f t="shared" si="2"/>
        <v>0</v>
      </c>
      <c r="I33" s="7"/>
      <c r="J33" s="33" t="str">
        <f t="shared" si="1"/>
        <v>Califique</v>
      </c>
      <c r="K33" s="34"/>
      <c r="L33" s="34"/>
      <c r="M33" s="26"/>
      <c r="N33" s="26"/>
      <c r="O33" s="26"/>
      <c r="P33" s="26"/>
    </row>
    <row r="34" spans="1:16" ht="84.75" customHeight="1" x14ac:dyDescent="0.2">
      <c r="A34" s="79"/>
      <c r="B34" s="79"/>
      <c r="C34" s="76" t="s">
        <v>64</v>
      </c>
      <c r="D34" s="76"/>
      <c r="E34" s="76"/>
      <c r="F34" s="7"/>
      <c r="G34" s="32">
        <v>0.03</v>
      </c>
      <c r="H34" s="31">
        <f t="shared" si="2"/>
        <v>0</v>
      </c>
      <c r="I34" s="7"/>
      <c r="J34" s="33" t="str">
        <f t="shared" si="1"/>
        <v>Califique</v>
      </c>
      <c r="K34" s="34"/>
      <c r="L34" s="34"/>
      <c r="M34" s="26"/>
      <c r="N34" s="26"/>
      <c r="O34" s="26"/>
      <c r="P34" s="26"/>
    </row>
    <row r="35" spans="1:16" x14ac:dyDescent="0.2">
      <c r="A35" s="68" t="s">
        <v>25</v>
      </c>
      <c r="B35" s="68"/>
      <c r="C35" s="68"/>
      <c r="D35" s="68"/>
      <c r="E35" s="68"/>
      <c r="F35" s="68"/>
      <c r="G35" s="43">
        <f>SUM(G25:G34)</f>
        <v>0.3600000000000001</v>
      </c>
      <c r="H35" s="44" t="str">
        <f>IF(AND(J25="Bien",J26="Bien",J27="Bien",J28="Bien",J29="Bien",J30="Bien",J31="Bien",J32="Bien",J33="Bien",J34="Bien"),(SUMIF(J25:J34,"Bien",H25:H34)),"Error")</f>
        <v>Error</v>
      </c>
      <c r="I35" s="33"/>
      <c r="J35" s="46"/>
      <c r="K35" s="25"/>
      <c r="L35" s="25"/>
      <c r="M35" s="26"/>
      <c r="N35" s="26"/>
      <c r="O35" s="26"/>
      <c r="P35" s="26"/>
    </row>
    <row r="36" spans="1:16" ht="71.25" customHeight="1" x14ac:dyDescent="0.2">
      <c r="A36" s="77" t="s">
        <v>26</v>
      </c>
      <c r="B36" s="77"/>
      <c r="C36" s="78" t="s">
        <v>53</v>
      </c>
      <c r="D36" s="78"/>
      <c r="E36" s="78"/>
      <c r="F36" s="7"/>
      <c r="G36" s="32">
        <v>0.04</v>
      </c>
      <c r="H36" s="31">
        <f t="shared" ref="H36:H42" si="3">IFERROR(F36*G36,M36)</f>
        <v>0</v>
      </c>
      <c r="I36" s="7"/>
      <c r="J36" s="33" t="str">
        <f t="shared" si="1"/>
        <v>Califique</v>
      </c>
      <c r="K36" s="34"/>
      <c r="L36" s="34"/>
      <c r="M36" s="26">
        <f t="shared" ref="M36:M42" si="4">5*G36</f>
        <v>0.2</v>
      </c>
      <c r="N36" s="26"/>
      <c r="O36" s="26"/>
      <c r="P36" s="26"/>
    </row>
    <row r="37" spans="1:16" ht="87.75" customHeight="1" x14ac:dyDescent="0.2">
      <c r="A37" s="77"/>
      <c r="B37" s="77"/>
      <c r="C37" s="76" t="s">
        <v>54</v>
      </c>
      <c r="D37" s="76"/>
      <c r="E37" s="76"/>
      <c r="F37" s="7"/>
      <c r="G37" s="32">
        <v>0.04</v>
      </c>
      <c r="H37" s="31">
        <f t="shared" si="3"/>
        <v>0</v>
      </c>
      <c r="I37" s="7"/>
      <c r="J37" s="33" t="str">
        <f t="shared" si="1"/>
        <v>Califique</v>
      </c>
      <c r="K37" s="34"/>
      <c r="L37" s="34"/>
      <c r="M37" s="26">
        <f t="shared" si="4"/>
        <v>0.2</v>
      </c>
      <c r="N37" s="26"/>
      <c r="O37" s="26"/>
      <c r="P37" s="26"/>
    </row>
    <row r="38" spans="1:16" ht="94.5" customHeight="1" x14ac:dyDescent="0.2">
      <c r="A38" s="77"/>
      <c r="B38" s="77"/>
      <c r="C38" s="76" t="s">
        <v>55</v>
      </c>
      <c r="D38" s="76"/>
      <c r="E38" s="76"/>
      <c r="F38" s="7"/>
      <c r="G38" s="32">
        <v>0.05</v>
      </c>
      <c r="H38" s="31">
        <f t="shared" si="3"/>
        <v>0</v>
      </c>
      <c r="I38" s="7"/>
      <c r="J38" s="33" t="str">
        <f t="shared" si="1"/>
        <v>Califique</v>
      </c>
      <c r="K38" s="34"/>
      <c r="L38" s="34"/>
      <c r="M38" s="26">
        <f t="shared" si="4"/>
        <v>0.25</v>
      </c>
      <c r="N38" s="26"/>
      <c r="O38" s="26"/>
      <c r="P38" s="26"/>
    </row>
    <row r="39" spans="1:16" ht="63.75" customHeight="1" x14ac:dyDescent="0.2">
      <c r="A39" s="77"/>
      <c r="B39" s="77"/>
      <c r="C39" s="76" t="s">
        <v>27</v>
      </c>
      <c r="D39" s="76"/>
      <c r="E39" s="76"/>
      <c r="F39" s="7"/>
      <c r="G39" s="32">
        <v>0.04</v>
      </c>
      <c r="H39" s="31">
        <f t="shared" si="3"/>
        <v>0</v>
      </c>
      <c r="I39" s="7"/>
      <c r="J39" s="33" t="str">
        <f t="shared" si="1"/>
        <v>Califique</v>
      </c>
      <c r="K39" s="34"/>
      <c r="L39" s="34"/>
      <c r="M39" s="25">
        <f t="shared" si="4"/>
        <v>0.2</v>
      </c>
      <c r="N39" s="26"/>
      <c r="O39" s="26"/>
      <c r="P39" s="26"/>
    </row>
    <row r="40" spans="1:16" ht="75" customHeight="1" x14ac:dyDescent="0.2">
      <c r="A40" s="77"/>
      <c r="B40" s="77"/>
      <c r="C40" s="76" t="s">
        <v>28</v>
      </c>
      <c r="D40" s="76"/>
      <c r="E40" s="76"/>
      <c r="F40" s="7"/>
      <c r="G40" s="32">
        <v>0.05</v>
      </c>
      <c r="H40" s="31">
        <f t="shared" si="3"/>
        <v>0</v>
      </c>
      <c r="I40" s="7"/>
      <c r="J40" s="33" t="str">
        <f t="shared" si="1"/>
        <v>Califique</v>
      </c>
      <c r="K40" s="34"/>
      <c r="L40" s="34"/>
      <c r="M40" s="25">
        <f t="shared" si="4"/>
        <v>0.25</v>
      </c>
      <c r="N40" s="26"/>
      <c r="O40" s="26"/>
      <c r="P40" s="26"/>
    </row>
    <row r="41" spans="1:16" ht="72" customHeight="1" x14ac:dyDescent="0.2">
      <c r="A41" s="77"/>
      <c r="B41" s="77"/>
      <c r="C41" s="76" t="s">
        <v>52</v>
      </c>
      <c r="D41" s="76"/>
      <c r="E41" s="76"/>
      <c r="F41" s="7"/>
      <c r="G41" s="32">
        <v>0.04</v>
      </c>
      <c r="H41" s="31">
        <f t="shared" si="3"/>
        <v>0</v>
      </c>
      <c r="I41" s="7"/>
      <c r="J41" s="33" t="str">
        <f t="shared" si="1"/>
        <v>Califique</v>
      </c>
      <c r="K41" s="34"/>
      <c r="L41" s="34"/>
      <c r="M41" s="25">
        <f t="shared" si="4"/>
        <v>0.2</v>
      </c>
      <c r="N41" s="26"/>
      <c r="O41" s="26"/>
      <c r="P41" s="26"/>
    </row>
    <row r="42" spans="1:16" ht="78.75" customHeight="1" x14ac:dyDescent="0.2">
      <c r="A42" s="77"/>
      <c r="B42" s="77"/>
      <c r="C42" s="76" t="s">
        <v>47</v>
      </c>
      <c r="D42" s="76"/>
      <c r="E42" s="76"/>
      <c r="F42" s="7"/>
      <c r="G42" s="32">
        <v>0.03</v>
      </c>
      <c r="H42" s="31">
        <f t="shared" si="3"/>
        <v>0</v>
      </c>
      <c r="I42" s="7"/>
      <c r="J42" s="33" t="str">
        <f t="shared" si="1"/>
        <v>Califique</v>
      </c>
      <c r="K42" s="37">
        <f>+G44</f>
        <v>1</v>
      </c>
      <c r="L42" s="34">
        <v>5</v>
      </c>
      <c r="M42" s="25">
        <f t="shared" si="4"/>
        <v>0.15</v>
      </c>
      <c r="N42" s="26"/>
      <c r="O42" s="26"/>
      <c r="P42" s="26"/>
    </row>
    <row r="43" spans="1:16" ht="12.75" customHeight="1" x14ac:dyDescent="0.2">
      <c r="A43" s="68" t="s">
        <v>29</v>
      </c>
      <c r="B43" s="68"/>
      <c r="C43" s="68"/>
      <c r="D43" s="68"/>
      <c r="E43" s="68"/>
      <c r="F43" s="68"/>
      <c r="G43" s="47">
        <f>SUM(G36:G42)</f>
        <v>0.29000000000000004</v>
      </c>
      <c r="H43" s="44" t="str">
        <f>IF(AND(J36="Bien",J37="Bien",J38="Bien",J39="Bien",J40="Bien",J41="Bien",J42="Bien"),(SUMIF(J36:J42,"Bien",H36:H42)),"Error")</f>
        <v>Error</v>
      </c>
      <c r="I43" s="33"/>
      <c r="J43" s="46"/>
      <c r="K43" s="38" t="e">
        <f>+(K42*L43)/L42</f>
        <v>#VALUE!</v>
      </c>
      <c r="L43" s="39" t="e">
        <f>+F44</f>
        <v>#VALUE!</v>
      </c>
      <c r="M43" s="26"/>
      <c r="N43" s="26"/>
      <c r="O43" s="40"/>
      <c r="P43" s="26"/>
    </row>
    <row r="44" spans="1:16" ht="21.75" customHeight="1" x14ac:dyDescent="0.2">
      <c r="A44" s="69" t="s">
        <v>30</v>
      </c>
      <c r="B44" s="69"/>
      <c r="C44" s="71" t="s">
        <v>31</v>
      </c>
      <c r="D44" s="71"/>
      <c r="E44" s="71"/>
      <c r="F44" s="50" t="e">
        <f>+H43+H35+H24</f>
        <v>#VALUE!</v>
      </c>
      <c r="G44" s="41">
        <f>+G43+G35+G24</f>
        <v>1</v>
      </c>
      <c r="H44" s="72" t="e">
        <f>(F44)/5</f>
        <v>#VALUE!</v>
      </c>
      <c r="I44" s="74" t="s">
        <v>32</v>
      </c>
      <c r="J44" s="74"/>
      <c r="K44" s="42"/>
      <c r="L44" s="42"/>
      <c r="M44" s="26"/>
      <c r="N44" s="26"/>
      <c r="O44" s="26"/>
      <c r="P44" s="26"/>
    </row>
    <row r="45" spans="1:16" s="5" customFormat="1" ht="27.75" customHeight="1" x14ac:dyDescent="0.2">
      <c r="A45" s="69"/>
      <c r="B45" s="69"/>
      <c r="C45" s="75" t="s">
        <v>33</v>
      </c>
      <c r="D45" s="75"/>
      <c r="E45" s="51" t="s">
        <v>34</v>
      </c>
      <c r="F45" s="52" t="e">
        <f>+IF(F44&gt;=4.5,"X","")</f>
        <v>#VALUE!</v>
      </c>
      <c r="G45" s="8"/>
      <c r="H45" s="73"/>
      <c r="I45" s="74"/>
      <c r="J45" s="74"/>
      <c r="K45" s="42"/>
      <c r="L45" s="42"/>
      <c r="M45" s="25"/>
      <c r="N45" s="25"/>
      <c r="O45" s="25"/>
      <c r="P45" s="25"/>
    </row>
    <row r="46" spans="1:16" s="5" customFormat="1" ht="36.75" customHeight="1" x14ac:dyDescent="0.2">
      <c r="A46" s="69"/>
      <c r="B46" s="69"/>
      <c r="C46" s="75" t="s">
        <v>35</v>
      </c>
      <c r="D46" s="75"/>
      <c r="E46" s="51" t="s">
        <v>36</v>
      </c>
      <c r="F46" s="52" t="e">
        <f>+IF(AND(F44&lt;4.45,F44&gt;=3.5),"X","")</f>
        <v>#VALUE!</v>
      </c>
      <c r="G46" s="8"/>
      <c r="H46" s="73"/>
      <c r="I46" s="74"/>
      <c r="J46" s="74"/>
      <c r="K46" s="42"/>
      <c r="L46" s="42"/>
      <c r="M46" s="25"/>
      <c r="N46" s="25"/>
      <c r="O46" s="25"/>
      <c r="P46" s="25"/>
    </row>
    <row r="47" spans="1:16" s="5" customFormat="1" ht="25.5" customHeight="1" x14ac:dyDescent="0.2">
      <c r="A47" s="70"/>
      <c r="B47" s="70"/>
      <c r="C47" s="53" t="s">
        <v>37</v>
      </c>
      <c r="D47" s="53"/>
      <c r="E47" s="54" t="s">
        <v>38</v>
      </c>
      <c r="F47" s="55" t="e">
        <f>+IF(F44&lt;3.5,"X","")</f>
        <v>#VALUE!</v>
      </c>
      <c r="G47" s="8"/>
      <c r="H47" s="73"/>
      <c r="I47" s="74"/>
      <c r="J47" s="74"/>
      <c r="K47" s="42"/>
      <c r="L47" s="42"/>
      <c r="M47" s="25"/>
      <c r="N47" s="25"/>
      <c r="O47" s="25"/>
      <c r="P47" s="25"/>
    </row>
    <row r="48" spans="1:16" ht="12.75" customHeight="1" x14ac:dyDescent="0.2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4"/>
      <c r="L48" s="4"/>
    </row>
    <row r="49" spans="1:12" ht="12.75" customHeight="1" x14ac:dyDescent="0.2">
      <c r="A49" s="64" t="s">
        <v>39</v>
      </c>
      <c r="B49" s="64"/>
      <c r="C49" s="64"/>
      <c r="D49" s="64"/>
      <c r="E49" s="64"/>
      <c r="F49" s="64"/>
      <c r="G49" s="64"/>
      <c r="H49" s="64"/>
      <c r="I49" s="64"/>
      <c r="J49" s="64"/>
      <c r="K49" s="4"/>
      <c r="L49" s="4"/>
    </row>
    <row r="50" spans="1:12" ht="27.75" customHeight="1" x14ac:dyDescent="0.2">
      <c r="A50" s="64"/>
      <c r="B50" s="64"/>
      <c r="C50" s="64"/>
      <c r="D50" s="64"/>
      <c r="E50" s="64"/>
      <c r="F50" s="64"/>
      <c r="G50" s="64"/>
      <c r="H50" s="64"/>
      <c r="I50" s="64"/>
      <c r="J50" s="64"/>
    </row>
    <row r="51" spans="1:12" x14ac:dyDescent="0.2">
      <c r="A51" s="1" t="s">
        <v>40</v>
      </c>
      <c r="C51" s="6"/>
      <c r="D51" s="6"/>
      <c r="E51" s="6"/>
      <c r="F51" s="6"/>
      <c r="G51" s="6"/>
      <c r="H51" s="6"/>
      <c r="I51" s="6"/>
    </row>
    <row r="52" spans="1:12" ht="51.75" customHeight="1" x14ac:dyDescent="0.2">
      <c r="A52" s="65"/>
      <c r="B52" s="65"/>
      <c r="C52" s="65"/>
      <c r="D52" s="65"/>
      <c r="E52" s="65"/>
      <c r="F52" s="3"/>
      <c r="G52" s="3"/>
      <c r="H52" s="3"/>
      <c r="I52" s="3"/>
    </row>
    <row r="53" spans="1:12" x14ac:dyDescent="0.2">
      <c r="A53" s="66" t="s">
        <v>41</v>
      </c>
      <c r="B53" s="66"/>
      <c r="C53" s="67"/>
      <c r="D53" s="67"/>
      <c r="E53" s="67"/>
      <c r="F53" s="3"/>
      <c r="G53" s="3"/>
      <c r="H53" s="3"/>
      <c r="I53" s="3"/>
    </row>
    <row r="54" spans="1:12" x14ac:dyDescent="0.2">
      <c r="A54" s="62" t="s">
        <v>42</v>
      </c>
      <c r="B54" s="62"/>
      <c r="C54" s="62"/>
      <c r="D54" s="62"/>
      <c r="E54" s="62"/>
      <c r="F54" s="3"/>
      <c r="G54" s="3"/>
      <c r="H54" s="3"/>
      <c r="I54" s="3"/>
    </row>
    <row r="55" spans="1:12" x14ac:dyDescent="0.2">
      <c r="A55" s="62" t="s">
        <v>43</v>
      </c>
      <c r="B55" s="62"/>
      <c r="C55" s="62"/>
      <c r="D55" s="62"/>
      <c r="E55" s="62"/>
      <c r="F55" s="3"/>
      <c r="G55" s="3"/>
      <c r="H55" s="3"/>
      <c r="I55" s="3"/>
    </row>
    <row r="56" spans="1:12" ht="24" customHeight="1" x14ac:dyDescent="0.2"/>
    <row r="63" spans="1:12" x14ac:dyDescent="0.2">
      <c r="A63" s="1">
        <v>0</v>
      </c>
      <c r="C63" s="12">
        <v>0</v>
      </c>
      <c r="D63" s="9">
        <v>0</v>
      </c>
      <c r="E63" s="1">
        <v>0</v>
      </c>
    </row>
    <row r="64" spans="1:12" x14ac:dyDescent="0.2">
      <c r="A64" s="1">
        <v>1</v>
      </c>
      <c r="C64" s="12">
        <v>5</v>
      </c>
      <c r="D64" s="9">
        <v>3</v>
      </c>
      <c r="E64" s="1">
        <v>3</v>
      </c>
    </row>
    <row r="65" spans="1:5" ht="15" customHeight="1" x14ac:dyDescent="0.2">
      <c r="A65" s="1">
        <v>2</v>
      </c>
      <c r="C65" s="12" t="s">
        <v>21</v>
      </c>
      <c r="D65" s="9">
        <v>5</v>
      </c>
      <c r="E65" s="1">
        <v>5</v>
      </c>
    </row>
    <row r="66" spans="1:5" x14ac:dyDescent="0.2">
      <c r="A66" s="1">
        <v>3</v>
      </c>
      <c r="E66" s="1" t="s">
        <v>21</v>
      </c>
    </row>
    <row r="67" spans="1:5" x14ac:dyDescent="0.2">
      <c r="A67" s="1">
        <v>4</v>
      </c>
    </row>
    <row r="68" spans="1:5" x14ac:dyDescent="0.2">
      <c r="A68" s="1">
        <v>5</v>
      </c>
    </row>
  </sheetData>
  <sheetProtection algorithmName="SHA-512" hashValue="VrYVnzLBxHK7HMcBjZsdmBLFeUqxZV4gcs218+ZERYbMFniDbQvfAPNPMtaWHbsHm+xxBL8uzzxkHqtxjDjouw==" saltValue="xusMK7SoZvCbPX1EItqFrw==" spinCount="100000" sheet="1" selectLockedCells="1"/>
  <protectedRanges>
    <protectedRange algorithmName="SHA-512" hashValue="bJTulk6uTSVx4ijf3vgnlo51pB+PqpSR9VmjML7IGz5fl/chsWGkn29T1Ori0cqgPRhJuc0SoGJ0a3x/fsXsiw==" saltValue="hF5QWzJoF02sY7vpxmvmsg==" spinCount="100000" sqref="F36:F42 C3:E3 C4:D4 F9:J9 G4 C5:E9 A3:B9 F14:F23 F25:F34 F3:F8 I3:I8 G3:H3 G5:H8" name="EVALUACIÓN" securityDescriptor="O:WDG:WDD:(A;;CC;;;S-1-5-21-1822771873-4193553813-1527874224-1503)"/>
  </protectedRanges>
  <mergeCells count="64">
    <mergeCell ref="A10:J10"/>
    <mergeCell ref="A3:J3"/>
    <mergeCell ref="A4:D4"/>
    <mergeCell ref="E4:F4"/>
    <mergeCell ref="I4:J4"/>
    <mergeCell ref="G5:H5"/>
    <mergeCell ref="A6:D6"/>
    <mergeCell ref="G6:H6"/>
    <mergeCell ref="A7:D7"/>
    <mergeCell ref="E7:J7"/>
    <mergeCell ref="A8:J8"/>
    <mergeCell ref="A9:D9"/>
    <mergeCell ref="E9:H9"/>
    <mergeCell ref="G4:H4"/>
    <mergeCell ref="A11:J11"/>
    <mergeCell ref="A12:J12"/>
    <mergeCell ref="A13:E13"/>
    <mergeCell ref="A14:B23"/>
    <mergeCell ref="C14:E14"/>
    <mergeCell ref="C15:E15"/>
    <mergeCell ref="C16:E16"/>
    <mergeCell ref="C17:E17"/>
    <mergeCell ref="C18:E18"/>
    <mergeCell ref="C19:E19"/>
    <mergeCell ref="M20:P20"/>
    <mergeCell ref="C21:E21"/>
    <mergeCell ref="C22:E22"/>
    <mergeCell ref="C23:E23"/>
    <mergeCell ref="A24:F24"/>
    <mergeCell ref="C30:E30"/>
    <mergeCell ref="C31:E31"/>
    <mergeCell ref="C32:E32"/>
    <mergeCell ref="C33:E33"/>
    <mergeCell ref="C20:E20"/>
    <mergeCell ref="C34:E34"/>
    <mergeCell ref="A35:F35"/>
    <mergeCell ref="A36:B42"/>
    <mergeCell ref="C36:E36"/>
    <mergeCell ref="C37:E37"/>
    <mergeCell ref="C38:E38"/>
    <mergeCell ref="C39:E39"/>
    <mergeCell ref="C40:E40"/>
    <mergeCell ref="C41:E41"/>
    <mergeCell ref="C42:E42"/>
    <mergeCell ref="A25:B34"/>
    <mergeCell ref="C25:E25"/>
    <mergeCell ref="C26:E26"/>
    <mergeCell ref="C27:E27"/>
    <mergeCell ref="C28:E28"/>
    <mergeCell ref="C29:E29"/>
    <mergeCell ref="A43:F43"/>
    <mergeCell ref="A44:B47"/>
    <mergeCell ref="C44:E44"/>
    <mergeCell ref="H44:H47"/>
    <mergeCell ref="I44:J47"/>
    <mergeCell ref="C45:D45"/>
    <mergeCell ref="C46:D46"/>
    <mergeCell ref="A55:E55"/>
    <mergeCell ref="A48:J48"/>
    <mergeCell ref="A49:J49"/>
    <mergeCell ref="A50:J50"/>
    <mergeCell ref="A52:E52"/>
    <mergeCell ref="A53:E53"/>
    <mergeCell ref="A54:E54"/>
  </mergeCells>
  <conditionalFormatting sqref="F14">
    <cfRule type="colorScale" priority="20">
      <colorScale>
        <cfvo type="num" val="0"/>
        <cfvo type="num" val="3"/>
        <cfvo type="num" val="5"/>
        <color rgb="FFFF0000"/>
        <color rgb="FFFFFF00"/>
        <color rgb="FF92D050"/>
      </colorScale>
    </cfRule>
    <cfRule type="colorScale" priority="21">
      <colorScale>
        <cfvo type="num" val="0"/>
        <cfvo type="num" val="&quot;1,2,3,4&quot;"/>
        <cfvo type="num" val="5"/>
        <color rgb="FFF8696B"/>
        <color rgb="FFFFEB84"/>
        <color rgb="FF63BE7B"/>
      </colorScale>
    </cfRule>
    <cfRule type="colorScale" priority="22">
      <colorScale>
        <cfvo type="num" val="0"/>
        <cfvo type="num" val="&quot;1,2,3,4&quot;"/>
        <cfvo type="num" val="5"/>
        <color rgb="FFF8696B"/>
        <color rgb="FFFFEB84"/>
        <color rgb="FF63BE7B"/>
      </colorScale>
    </cfRule>
  </conditionalFormatting>
  <conditionalFormatting sqref="F15:F19">
    <cfRule type="colorScale" priority="19">
      <colorScale>
        <cfvo type="num" val="0"/>
        <cfvo type="num" val="3"/>
        <cfvo type="num" val="5"/>
        <color rgb="FFFF0000"/>
        <color rgb="FFFFFF00"/>
        <color rgb="FF92D050"/>
      </colorScale>
    </cfRule>
  </conditionalFormatting>
  <conditionalFormatting sqref="F20:F21">
    <cfRule type="colorScale" priority="17">
      <colorScale>
        <cfvo type="num" val="0"/>
        <cfvo type="num" val="3"/>
        <cfvo type="num" val="5"/>
        <color rgb="FFFF0000"/>
        <color rgb="FFFFFF00"/>
        <color rgb="FF92D050"/>
      </colorScale>
    </cfRule>
  </conditionalFormatting>
  <conditionalFormatting sqref="F22:F23">
    <cfRule type="colorScale" priority="15">
      <colorScale>
        <cfvo type="num" val="0"/>
        <cfvo type="num" val="3"/>
        <cfvo type="num" val="5"/>
        <color rgb="FFFF0000"/>
        <color rgb="FFFFFF00"/>
        <color rgb="FF92D050"/>
      </colorScale>
    </cfRule>
  </conditionalFormatting>
  <conditionalFormatting sqref="F26">
    <cfRule type="colorScale" priority="2">
      <colorScale>
        <cfvo type="num" val="0"/>
        <cfvo type="num" val="3"/>
        <cfvo type="num" val="5"/>
        <color rgb="FFFF0000"/>
        <color rgb="FFFFFF00"/>
        <color rgb="FF92D050"/>
      </colorScale>
    </cfRule>
  </conditionalFormatting>
  <conditionalFormatting sqref="F27:F28 F25">
    <cfRule type="colorScale" priority="13">
      <colorScale>
        <cfvo type="num" val="0"/>
        <cfvo type="num" val="5"/>
        <color rgb="FFFF0000"/>
        <color rgb="FF92D050"/>
      </colorScale>
    </cfRule>
  </conditionalFormatting>
  <conditionalFormatting sqref="F29:F34">
    <cfRule type="colorScale" priority="1">
      <colorScale>
        <cfvo type="num" val="0"/>
        <cfvo type="num" val="3"/>
        <cfvo type="num" val="5"/>
        <color rgb="FFFF0000"/>
        <color rgb="FFFFFF00"/>
        <color rgb="FF92D050"/>
      </colorScale>
    </cfRule>
  </conditionalFormatting>
  <conditionalFormatting sqref="F36:F37">
    <cfRule type="colorScale" priority="12">
      <colorScale>
        <cfvo type="num" val="0"/>
        <cfvo type="num" val="5"/>
        <color rgb="FFFF0000"/>
        <color rgb="FF92D050"/>
      </colorScale>
    </cfRule>
  </conditionalFormatting>
  <conditionalFormatting sqref="F38">
    <cfRule type="colorScale" priority="11">
      <colorScale>
        <cfvo type="num" val="0"/>
        <cfvo type="num" val="3"/>
        <cfvo type="num" val="5"/>
        <color rgb="FFFF0000"/>
        <color rgb="FFFFFF00"/>
        <color rgb="FF92D050"/>
      </colorScale>
    </cfRule>
  </conditionalFormatting>
  <conditionalFormatting sqref="F39:F41">
    <cfRule type="colorScale" priority="10">
      <colorScale>
        <cfvo type="num" val="0"/>
        <cfvo type="num" val="5"/>
        <color rgb="FFFF0000"/>
        <color rgb="FF92D050"/>
      </colorScale>
    </cfRule>
  </conditionalFormatting>
  <conditionalFormatting sqref="F42">
    <cfRule type="colorScale" priority="9">
      <colorScale>
        <cfvo type="num" val="0"/>
        <cfvo type="num" val="5"/>
        <color rgb="FFFF0000"/>
        <color rgb="FF92D050"/>
      </colorScale>
    </cfRule>
  </conditionalFormatting>
  <conditionalFormatting sqref="F46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5:G45">
    <cfRule type="containsText" dxfId="8" priority="25" stopIfTrue="1" operator="containsText" text="X">
      <formula>NOT(ISERROR(SEARCH("X",F45)))</formula>
    </cfRule>
  </conditionalFormatting>
  <conditionalFormatting sqref="F46:G46">
    <cfRule type="containsText" dxfId="7" priority="24" stopIfTrue="1" operator="containsText" text="X">
      <formula>NOT(ISERROR(SEARCH("X",F46)))</formula>
    </cfRule>
  </conditionalFormatting>
  <conditionalFormatting sqref="F47:G47">
    <cfRule type="containsText" dxfId="6" priority="26" stopIfTrue="1" operator="containsText" text="X">
      <formula>NOT(ISERROR(SEARCH("X",F47)))</formula>
    </cfRule>
  </conditionalFormatting>
  <conditionalFormatting sqref="H44:H47">
    <cfRule type="cellIs" dxfId="5" priority="6" operator="between">
      <formula>0%</formula>
      <formula>69%</formula>
    </cfRule>
    <cfRule type="cellIs" dxfId="4" priority="7" operator="between">
      <formula>70%</formula>
      <formula>89%</formula>
    </cfRule>
    <cfRule type="cellIs" dxfId="3" priority="8" operator="between">
      <formula>89%</formula>
      <formula>100%</formula>
    </cfRule>
  </conditionalFormatting>
  <conditionalFormatting sqref="J14:J23 J25:J34 J36:J42">
    <cfRule type="cellIs" dxfId="2" priority="3" operator="equal">
      <formula>"Bien"</formula>
    </cfRule>
    <cfRule type="cellIs" dxfId="1" priority="4" operator="equal">
      <formula>"Califique"</formula>
    </cfRule>
    <cfRule type="cellIs" dxfId="0" priority="5" operator="equal">
      <formula>"Justifique"</formula>
    </cfRule>
  </conditionalFormatting>
  <dataValidations disablePrompts="1" count="6">
    <dataValidation type="list" allowBlank="1" showInputMessage="1" showErrorMessage="1" sqref="F39:F42 F36:F37 F28 F25" xr:uid="{95756CF3-01DE-4500-B6B1-60CC8AD5AEB5}">
      <formula1>$C$63:$C$65</formula1>
    </dataValidation>
    <dataValidation type="list" allowBlank="1" showInputMessage="1" showErrorMessage="1" sqref="F23 F38" xr:uid="{45A78FA7-5201-4DF4-9D65-32EDF8EF9E66}">
      <formula1>$E$63:$E$66</formula1>
    </dataValidation>
    <dataValidation type="list" allowBlank="1" showInputMessage="1" showErrorMessage="1" sqref="F15:F16 F29:F34 F26 F18:F20 F22 F21" xr:uid="{B4DCAE30-1F8F-48C5-926F-E525F7F0AACE}">
      <formula1>$D$63:$D$65</formula1>
    </dataValidation>
    <dataValidation type="list" allowBlank="1" showInputMessage="1" showErrorMessage="1" sqref="F17" xr:uid="{28965F3D-EECA-4B4E-8E0F-1BB3705A7433}">
      <formula1>$D$63:$D$688</formula1>
    </dataValidation>
    <dataValidation type="list" allowBlank="1" showInputMessage="1" showErrorMessage="1" sqref="F27" xr:uid="{7BAF3273-FB74-434F-AD5E-8F2A53F4A716}">
      <formula1>$C$63:$C$64</formula1>
    </dataValidation>
    <dataValidation type="list" allowBlank="1" showInputMessage="1" showErrorMessage="1" sqref="F14" xr:uid="{80063F76-EA5B-4688-A71C-0CCE23DD282B}">
      <formula1>$A$63:$A$68</formula1>
    </dataValidation>
  </dataValidations>
  <printOptions horizontalCentered="1" verticalCentered="1"/>
  <pageMargins left="0.39370078740157483" right="0.39370078740157483" top="1.2598425196850394" bottom="0.39370078740157483" header="0.74803149606299213" footer="0.78740157480314965"/>
  <pageSetup scale="60" orientation="portrait" r:id="rId1"/>
  <headerFooter alignWithMargins="0">
    <oddHeader>&amp;L
&amp;G&amp;C&amp;"Arial,Negrita"
REEVALUACION Y SEGUIMIENTO A LA GESTION 
EN CALIDAD, SEGURIDAD,  SALUD Y AMBIENTE 
PARA PROVEEDORES DE OBRAS 
&amp;R&amp;8
CÓDIGO: FT-IR-01
VERSIÓN: 03
VIGENCIA: 2024-04-29
PÁGINA: &amp;P de &amp;N</oddHeader>
  </headerFooter>
  <rowBreaks count="2" manualBreakCount="2">
    <brk id="24" max="9" man="1"/>
    <brk id="35" max="9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workbookViewId="0">
      <selection activeCell="E6" sqref="E6"/>
    </sheetView>
  </sheetViews>
  <sheetFormatPr baseColWidth="10" defaultColWidth="9.140625" defaultRowHeight="12.75" x14ac:dyDescent="0.2"/>
  <sheetData>
    <row r="1" spans="1:2" ht="15" x14ac:dyDescent="0.25">
      <c r="A1" s="10">
        <v>5</v>
      </c>
      <c r="B1" s="11">
        <v>1</v>
      </c>
    </row>
    <row r="2" spans="1:2" ht="15" x14ac:dyDescent="0.25">
      <c r="A2" s="10">
        <v>4.5</v>
      </c>
      <c r="B2" s="11">
        <v>0.9</v>
      </c>
    </row>
    <row r="3" spans="1:2" ht="15" x14ac:dyDescent="0.25">
      <c r="A3" s="10">
        <v>4.45</v>
      </c>
      <c r="B3" s="11">
        <v>0.89</v>
      </c>
    </row>
    <row r="4" spans="1:2" ht="15" x14ac:dyDescent="0.25">
      <c r="A4" s="10">
        <v>4</v>
      </c>
      <c r="B4" s="11">
        <v>0.8</v>
      </c>
    </row>
    <row r="5" spans="1:2" ht="15" x14ac:dyDescent="0.25">
      <c r="A5" s="10">
        <v>3.5</v>
      </c>
      <c r="B5" s="11">
        <v>0.7</v>
      </c>
    </row>
    <row r="6" spans="1:2" ht="15" x14ac:dyDescent="0.25">
      <c r="A6" s="10">
        <v>3</v>
      </c>
      <c r="B6" s="11">
        <v>0.6</v>
      </c>
    </row>
    <row r="7" spans="1:2" ht="15" x14ac:dyDescent="0.25">
      <c r="A7" s="10">
        <v>2.5</v>
      </c>
      <c r="B7" s="11">
        <v>0.5</v>
      </c>
    </row>
    <row r="8" spans="1:2" ht="15" x14ac:dyDescent="0.25">
      <c r="A8" s="10">
        <v>2</v>
      </c>
      <c r="B8" s="11">
        <v>0.4</v>
      </c>
    </row>
    <row r="9" spans="1:2" ht="15" x14ac:dyDescent="0.25">
      <c r="A9" s="10">
        <v>1.5</v>
      </c>
      <c r="B9" s="11">
        <v>0.3</v>
      </c>
    </row>
    <row r="10" spans="1:2" ht="15" x14ac:dyDescent="0.25">
      <c r="A10" s="10">
        <v>1</v>
      </c>
      <c r="B10" s="11">
        <v>0.2</v>
      </c>
    </row>
    <row r="11" spans="1:2" ht="15" x14ac:dyDescent="0.25">
      <c r="A11" s="10">
        <v>0.5</v>
      </c>
      <c r="B11" s="11">
        <v>0.1</v>
      </c>
    </row>
    <row r="12" spans="1:2" ht="15" x14ac:dyDescent="0.25">
      <c r="A12" s="10">
        <v>0</v>
      </c>
      <c r="B12" s="11">
        <v>0</v>
      </c>
    </row>
  </sheetData>
  <customSheetViews>
    <customSheetView guid="{F4ACB5CC-EA89-447F-A7F2-E8071E9B613D}" state="hidden">
      <selection activeCell="E6" sqref="E6"/>
      <pageMargins left="0" right="0" top="0" bottom="0" header="0" footer="0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C6DF3B52CFA7479D9E7A6A32C4C6D3" ma:contentTypeVersion="1" ma:contentTypeDescription="Crear nuevo documento." ma:contentTypeScope="" ma:versionID="d286be0c0a35a01649d4138ce76d22f9">
  <xsd:schema xmlns:xsd="http://www.w3.org/2001/XMLSchema" xmlns:xs="http://www.w3.org/2001/XMLSchema" xmlns:p="http://schemas.microsoft.com/office/2006/metadata/properties" xmlns:ns2="e06d63e8-f512-41eb-a9df-15440b5f3ddf" xmlns:ns3="80bfaf77-3c8f-497b-af72-7a31f5f6edc0" targetNamespace="http://schemas.microsoft.com/office/2006/metadata/properties" ma:root="true" ma:fieldsID="dc1d1e1fd2b07b7cf0f811cc53023a2f" ns2:_="" ns3:_="">
    <xsd:import namespace="e06d63e8-f512-41eb-a9df-15440b5f3ddf"/>
    <xsd:import namespace="80bfaf77-3c8f-497b-af72-7a31f5f6edc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6d63e8-f512-41eb-a9df-15440b5f3dd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faf77-3c8f-497b-af72-7a31f5f6edc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0471B1A-07D5-4CD4-B03F-9AC6C3A171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6d63e8-f512-41eb-a9df-15440b5f3ddf"/>
    <ds:schemaRef ds:uri="80bfaf77-3c8f-497b-af72-7a31f5f6ed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03F427-988A-44C9-9039-17E03272E9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12B0C6-9F89-460D-8B36-FAB3B5CA624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OBRA E INTEVENTORÍA 0-3-5</vt:lpstr>
      <vt:lpstr>Hoja1</vt:lpstr>
      <vt:lpstr>'OBRA E INTEVENTORÍA 0-3-5'!Área_de_impresión</vt:lpstr>
      <vt:lpstr>'OBRA E INTEVENTORÍA 0-3-5'!Títulos_a_imprimir</vt:lpstr>
    </vt:vector>
  </TitlesOfParts>
  <Manager/>
  <Company>Consejo Col. de Seguridad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eajimenezr</dc:creator>
  <cp:keywords/>
  <dc:description/>
  <cp:lastModifiedBy>Carlos Andres Huerfano Salgado</cp:lastModifiedBy>
  <cp:revision/>
  <cp:lastPrinted>2024-05-02T20:42:06Z</cp:lastPrinted>
  <dcterms:created xsi:type="dcterms:W3CDTF">2006-08-03T18:30:35Z</dcterms:created>
  <dcterms:modified xsi:type="dcterms:W3CDTF">2024-05-02T20:42:21Z</dcterms:modified>
  <cp:category/>
  <cp:contentStatus/>
</cp:coreProperties>
</file>