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bsacom-my.sharepoint.com/personal/sgarcia_ebsa_com_co/Documents/INTERVENTORIA/PROCEDIMIENTO INTERVENTORIA PARA MODIFICAR/EVALUACIÓN DE PROVEEDORES  11102022/"/>
    </mc:Choice>
  </mc:AlternateContent>
  <xr:revisionPtr revIDLastSave="1" documentId="13_ncr:1_{C369C0C4-4A8B-4613-8AC7-E2E33E22CAE5}" xr6:coauthVersionLast="47" xr6:coauthVersionMax="47" xr10:uidLastSave="{115E3ECC-2508-4CA9-BCE4-84E21DE274C3}"/>
  <bookViews>
    <workbookView xWindow="-120" yWindow="-120" windowWidth="29040" windowHeight="15840" xr2:uid="{00000000-000D-0000-FFFF-FFFF00000000}"/>
  </bookViews>
  <sheets>
    <sheet name="SUMINISTRO" sheetId="5" r:id="rId1"/>
    <sheet name="Hoja1" sheetId="6" state="hidden" r:id="rId2"/>
  </sheets>
  <definedNames>
    <definedName name="_xlnm.Print_Area" localSheetId="0">SUMINISTRO!$B$4:$K$41</definedName>
    <definedName name="_xlnm.Print_Titles" localSheetId="0">SUMINISTRO!$4:$14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5" i="5" l="1"/>
  <c r="I25" i="5"/>
  <c r="I29" i="5"/>
  <c r="H30" i="5"/>
  <c r="K19" i="5"/>
  <c r="I19" i="5"/>
  <c r="K26" i="5" l="1"/>
  <c r="K27" i="5"/>
  <c r="K28" i="5"/>
  <c r="K29" i="5"/>
  <c r="K24" i="5"/>
  <c r="K16" i="5"/>
  <c r="K17" i="5"/>
  <c r="K18" i="5"/>
  <c r="K20" i="5"/>
  <c r="K21" i="5"/>
  <c r="K22" i="5"/>
  <c r="K15" i="5"/>
  <c r="I26" i="5"/>
  <c r="I48" i="5"/>
  <c r="I27" i="5" s="1"/>
  <c r="H23" i="5"/>
  <c r="H31" i="5" s="1"/>
  <c r="L30" i="5" s="1"/>
  <c r="I24" i="5"/>
  <c r="I50" i="5"/>
  <c r="I49" i="5"/>
  <c r="I21" i="5"/>
  <c r="I28" i="5"/>
  <c r="I17" i="5"/>
  <c r="I23" i="5" l="1"/>
  <c r="I30" i="5"/>
  <c r="I20" i="5"/>
  <c r="I22" i="5"/>
  <c r="I18" i="5"/>
  <c r="I16" i="5"/>
  <c r="I15" i="5"/>
  <c r="G31" i="5" l="1"/>
  <c r="M31" i="5" s="1"/>
  <c r="L31" i="5" s="1"/>
  <c r="I31" i="5" l="1"/>
  <c r="G32" i="5" l="1"/>
  <c r="G33" i="5"/>
  <c r="G3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tc={AC7D604A-3FB6-47F6-AA9C-324B34EAF976}</author>
  </authors>
  <commentList>
    <comment ref="L26" authorId="0" shapeId="0" xr:uid="{AC7D604A-3FB6-47F6-AA9C-324B34EAF976}">
      <text>
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cambio el ítem El personal destinado para la entrega, cargue y descargue cuenta con afilación vigente a seguridad social.
0 No está vigente.
5 Está vigente.
</t>
      </text>
    </comment>
  </commentList>
</comments>
</file>

<file path=xl/sharedStrings.xml><?xml version="1.0" encoding="utf-8"?>
<sst xmlns="http://schemas.openxmlformats.org/spreadsheetml/2006/main" count="60" uniqueCount="60">
  <si>
    <t>DATOS DEL PROVEEDOR DE SUMINISTROS</t>
  </si>
  <si>
    <t>Proveedor:</t>
  </si>
  <si>
    <t>N.I.T.</t>
  </si>
  <si>
    <t>C.C.</t>
  </si>
  <si>
    <t>Dirección:</t>
  </si>
  <si>
    <t>Ciudad</t>
  </si>
  <si>
    <t>Teléfono(s):</t>
  </si>
  <si>
    <t>Clase de riesgo:</t>
  </si>
  <si>
    <t>INFORMACIÓN DE LA EVALUACIÓN</t>
  </si>
  <si>
    <t>Fecha evaluación:</t>
  </si>
  <si>
    <t>Nombre Interventor:</t>
  </si>
  <si>
    <t>CRITERIOS DE EVALUACIÓN</t>
  </si>
  <si>
    <t>Asignar puntaje de acuerdo al desarrollo del proveedor o contratista en el aspecto evaluado, teniendo en cuenta los siguientes criterios: 
Cada ítem posee la descripción del rango de valores en los que se puede evaluar siendo 5 el más alto y 0 el más bajo</t>
  </si>
  <si>
    <t>RESULTADOS DE LA EVALUACIÓN</t>
  </si>
  <si>
    <t>ASPECTO EVALUADO</t>
  </si>
  <si>
    <t>PUNTAJE</t>
  </si>
  <si>
    <t>%</t>
  </si>
  <si>
    <t>PONDERACIÓN</t>
  </si>
  <si>
    <t>JUSTIFICACIÓN DE VALORES DE INSATISFACCIÓN</t>
  </si>
  <si>
    <t>Contractual</t>
  </si>
  <si>
    <t>Se cumplen con el plazo previsto dentro del contrato y fechas de entregas acordadas, garantizando vigencia de las garantías y demás condiciones contractuales.
0 no se cumplió.
3 Se cumplió al tiempo contractual.
5 Se mejoró el tiempo contractual (eficacia).</t>
  </si>
  <si>
    <t>Producto</t>
  </si>
  <si>
    <t>Se presentaron defectos en el producto recibido.
0 Se presentaron
5 No se presentaron</t>
  </si>
  <si>
    <t>Liquidación</t>
  </si>
  <si>
    <t>Subtotal Calidad</t>
  </si>
  <si>
    <t>Requisitos específicos en Seguridad, Salud y medio ambiente</t>
  </si>
  <si>
    <t>El proveedor realizó el análisis de los riesgos para evaluar las condiciones de seguridad y medio ambiente del descargue, manipulación y almacenamiento del producto.
0 No cumplió
5 Se cumplió
NA No Aplica</t>
  </si>
  <si>
    <t>NA</t>
  </si>
  <si>
    <t>El proveedor cumple con los requerimientos sobre embalaje, manipulación, cargue y despacho del producto a entregar; minimizando los riesgos de seguridad y/o medio ambiente en el momento del descargue.
0 No cumple
3 parcialmente cumple
5 Si cumple</t>
  </si>
  <si>
    <t>El proveedor reportó e investigó los incidentes de alto riesgo ocurridos dentro de las instalaciones de EBSA en el proceso de entrega del producto (incluye de seguridad y medio ambiente)
0 No reportó, ni investigó
5 Reportó e investigó
NA No Aplica</t>
  </si>
  <si>
    <t>Subtotal Seguridad y salud en el trabajo y medio ambiente</t>
  </si>
  <si>
    <t>Calificación y Clasificación</t>
  </si>
  <si>
    <t xml:space="preserve"> Puntaje parcial obtenido/ Número de ítems evaluados</t>
  </si>
  <si>
    <t>GESTIÓN EN CALIDAD, SEGURIDAD, SALUD Y AMBIENTE</t>
  </si>
  <si>
    <t>Mayor o igual a 90%</t>
  </si>
  <si>
    <t xml:space="preserve">Puede ser tenido en cuenta para contratos futuros en EBSA: </t>
  </si>
  <si>
    <t>Entre 70% a 89%</t>
  </si>
  <si>
    <t>Puede ser tenido en cuenta para contratos futuros, pero debe elaborar un plan de acción de mejora:</t>
  </si>
  <si>
    <t>Menor a 70%</t>
  </si>
  <si>
    <t xml:space="preserve">No debe ser tenido en cuenta para contratos futuros: </t>
  </si>
  <si>
    <t>OBSERVACIONES GENERALES</t>
  </si>
  <si>
    <t xml:space="preserve">Cualquier aclaración o comentario sobre su evaluación podrá comunicarse con: </t>
  </si>
  <si>
    <t>Nombre:</t>
  </si>
  <si>
    <t>C.C.:</t>
  </si>
  <si>
    <t>El proveedor hizo entrega de la información del producto como son fichas técnicas, certificados de conformidad RETIE, planos, protocolos,  fichas de seguridad y garantías.
0 No se entregó,
3 Entregado parcialmente.
5 Entregado totalmente.</t>
  </si>
  <si>
    <t>El proveedor cumplió con el suministro de la información requerida por la interventoría con respecto a: modo de manipulación del producto, tipo de vehículo en que es transportado, equipo para el descargue y el tipo de almacenamiento, de manera eficiente permitiendo minimizar los riesgos de seguridad.
0 No se informó y por lo tanto no fue eficiente
3 Informaron parcialmente
5 Si fue eficiente</t>
  </si>
  <si>
    <t xml:space="preserve">En el momento de entrega del material la interventoría realizó observaciones de incumplimiento a la política de seguridad y salud en el trabajo y medio ambiente.
0 Se realizó
5 No se realizó
</t>
  </si>
  <si>
    <t>Objeto del contrato</t>
  </si>
  <si>
    <t>El proveedor atendió las solicitudes de la interventoría en cuanto a visitas en fabrica, realización de pruebas, muestras de producto y otros.
0 No las atendió
3 Las atendió parcialmente
5 Las atendió en su totalidad</t>
  </si>
  <si>
    <t>Firma del contrato y entrega de pólizas (iniciales y de ampliaciones) dentro de los primeros cinco días luego de firmado el contrato o sus ampliaciones (un punto menos por cada día de demora; calificación de 0 a 5).</t>
  </si>
  <si>
    <t>Liquidación del contrato. Evalué según como sea la liquidación:   
- Normal cuando no hubo incumplimiento. 
- Liquidación de oficio cuando no se presenta el contratista.    
- Liquidación con multa cuando incumple cualquier obligación contractual y da lugar a la apliación de apremios.
0 liquidación por oficio o con multas
5 Liquidación normal</t>
  </si>
  <si>
    <t>ESTADO</t>
  </si>
  <si>
    <t>N° Trabajadores</t>
  </si>
  <si>
    <t>El proveedor atendió de forma veeraz y oportuna los requerimientos de la interventoría con relación a reclamación, solicitud de información o una no conformidad del producto.
0 no se realizó.
3 Se realizó parcialmente
5 se realizó.</t>
  </si>
  <si>
    <t>Se realiza devolución del producto por incumplimiento de las especificaciones técnicas.
0 Se realiza devoución total de los productos
3 Se realiza devolución parcial de los productos
5 No se realiza devolución de los productos.</t>
  </si>
  <si>
    <t>Calidad y Activos</t>
  </si>
  <si>
    <t>El proveedor cumplió con el suministro de las planillas de seguridad social del personal involucrado en el descargue de los materiales en cualquiera de las instalaciones de la EBSA.
0 No presentó o estaba errada
5 Si presentó información y correcta</t>
  </si>
  <si>
    <t>Contrato No:</t>
  </si>
  <si>
    <t>Firma Interventor</t>
  </si>
  <si>
    <t>KKKKKKKKKKKKKKKKKKKKKKKKKKKKKKKKKKKKKKKKKKKKKKKKKKKKKKKKKKKKKKKKKKKKKKKKKKKKK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</si>
</sst>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[$€-2]\ * #,##0.00_ ;_ [$€-2]\ * \-#,##0.00_ ;_ [$€-2]\ * &quot;-&quot;??_ "/>
    <numFmt numFmtId="165" formatCode="0.0"/>
  </numFmts>
  <fonts count="19" x14ac:knownFonts="1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8"/>
      <color indexed="8"/>
      <name val="Arial"/>
      <family val="2"/>
    </font>
    <font>
      <sz val="11"/>
      <color rgb="FF000000"/>
      <name val="Calibri"/>
      <family val="2"/>
    </font>
    <font>
      <b/>
      <sz val="12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92">
    <xf numFmtId="0" fontId="0" fillId="0" borderId="0" xfId="0"/>
    <xf numFmtId="0" fontId="1" fillId="0" borderId="1" xfId="0" applyFont="1" applyBorder="1" applyAlignment="1" applyProtection="1">
      <alignment horizontal="center" vertical="center"/>
      <protection locked="0"/>
    </xf>
    <xf numFmtId="0" fontId="16" fillId="0" borderId="0" xfId="0" applyFont="1"/>
    <xf numFmtId="9" fontId="16" fillId="0" borderId="0" xfId="0" applyNumberFormat="1" applyFont="1"/>
    <xf numFmtId="0" fontId="8" fillId="0" borderId="1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1" fillId="0" borderId="0" xfId="0" applyFont="1"/>
    <xf numFmtId="0" fontId="5" fillId="0" borderId="0" xfId="0" applyFont="1"/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5" fillId="0" borderId="1" xfId="2" applyFont="1" applyBorder="1" applyAlignment="1" applyProtection="1">
      <alignment horizontal="center" vertical="center" wrapText="1"/>
    </xf>
    <xf numFmtId="0" fontId="1" fillId="0" borderId="1" xfId="0" applyFont="1" applyBorder="1"/>
    <xf numFmtId="9" fontId="5" fillId="0" borderId="1" xfId="2" applyFont="1" applyFill="1" applyBorder="1" applyAlignment="1" applyProtection="1">
      <alignment horizontal="center" vertical="center" wrapText="1"/>
    </xf>
    <xf numFmtId="0" fontId="18" fillId="0" borderId="7" xfId="0" applyFont="1" applyBorder="1" applyAlignment="1">
      <alignment vertical="top" wrapText="1"/>
    </xf>
    <xf numFmtId="9" fontId="1" fillId="0" borderId="0" xfId="0" applyNumberFormat="1" applyFont="1"/>
    <xf numFmtId="9" fontId="1" fillId="0" borderId="0" xfId="2" applyFont="1" applyProtection="1"/>
    <xf numFmtId="165" fontId="1" fillId="0" borderId="0" xfId="0" applyNumberFormat="1" applyFont="1"/>
    <xf numFmtId="0" fontId="8" fillId="2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1" fontId="1" fillId="0" borderId="0" xfId="2" applyNumberFormat="1" applyFont="1" applyProtection="1"/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14" fontId="7" fillId="0" borderId="1" xfId="0" applyNumberFormat="1" applyFont="1" applyBorder="1" applyAlignment="1" applyProtection="1">
      <alignment vertical="center"/>
      <protection locked="0"/>
    </xf>
    <xf numFmtId="0" fontId="7" fillId="0" borderId="1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9" fontId="1" fillId="0" borderId="7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1" fillId="0" borderId="8" xfId="0" applyFont="1" applyBorder="1"/>
    <xf numFmtId="0" fontId="5" fillId="0" borderId="12" xfId="0" applyFont="1" applyBorder="1" applyAlignment="1" applyProtection="1">
      <alignment horizontal="center" vertical="center" wrapText="1"/>
      <protection locked="0"/>
    </xf>
    <xf numFmtId="9" fontId="5" fillId="0" borderId="12" xfId="2" applyFont="1" applyFill="1" applyBorder="1" applyAlignment="1" applyProtection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2" xfId="0" applyFont="1" applyBorder="1"/>
    <xf numFmtId="9" fontId="1" fillId="0" borderId="1" xfId="0" applyNumberFormat="1" applyFont="1" applyBorder="1"/>
    <xf numFmtId="2" fontId="1" fillId="0" borderId="1" xfId="0" applyNumberFormat="1" applyFont="1" applyBorder="1" applyAlignment="1">
      <alignment horizontal="center"/>
    </xf>
    <xf numFmtId="9" fontId="6" fillId="0" borderId="1" xfId="0" applyNumberFormat="1" applyFont="1" applyBorder="1" applyAlignment="1">
      <alignment horizontal="center" vertical="center" wrapText="1"/>
    </xf>
    <xf numFmtId="9" fontId="9" fillId="2" borderId="1" xfId="2" applyFont="1" applyFill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  <protection locked="0"/>
    </xf>
    <xf numFmtId="9" fontId="5" fillId="0" borderId="11" xfId="2" applyFont="1" applyFill="1" applyBorder="1" applyAlignment="1" applyProtection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1" xfId="0" applyFont="1" applyBorder="1"/>
    <xf numFmtId="0" fontId="1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top" wrapText="1"/>
    </xf>
    <xf numFmtId="9" fontId="7" fillId="2" borderId="1" xfId="2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14" fillId="0" borderId="12" xfId="0" applyFont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1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13" xfId="0" applyFont="1" applyFill="1" applyBorder="1" applyAlignment="1" applyProtection="1">
      <alignment horizontal="left"/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9" xfId="0" applyFont="1" applyFill="1" applyBorder="1" applyAlignment="1" applyProtection="1">
      <alignment horizontal="left"/>
      <protection locked="0"/>
    </xf>
    <xf numFmtId="0" fontId="3" fillId="2" borderId="14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right" vertical="center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3">
    <cellStyle name="Euro" xfId="1" xr:uid="{00000000-0005-0000-0000-000000000000}"/>
    <cellStyle name="Normal" xfId="0" builtinId="0"/>
    <cellStyle name="Porcentaje" xfId="2" builtinId="5"/>
  </cellStyles>
  <dxfs count="12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arlos Andres Huerfano Salgado" id="{624F401D-A466-44AE-A3A6-45FE80E8950A}" userId="S::chuerfano@ebsa.com.co::bb0fa9d5-25b6-4ae8-8b95-c5d0e37a3974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L26" dT="2022-10-10T22:13:41.96" personId="{624F401D-A466-44AE-A3A6-45FE80E8950A}" id="{AC7D604A-3FB6-47F6-AA9C-324B34EAF976}">
    <text xml:space="preserve">Se cambio el ítem El personal destinado para la entrega, cargue y descargue cuenta con afilación vigente a seguridad social.
0 No está vigente.
5 Está vigente.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B4:O54"/>
  <sheetViews>
    <sheetView showGridLines="0" tabSelected="1" view="pageBreakPreview" topLeftCell="A2" zoomScale="110" zoomScaleNormal="110" zoomScaleSheetLayoutView="110" workbookViewId="0">
      <selection activeCell="J16" sqref="J16"/>
    </sheetView>
  </sheetViews>
  <sheetFormatPr baseColWidth="10" defaultColWidth="11.42578125" defaultRowHeight="12.75" x14ac:dyDescent="0.2"/>
  <cols>
    <col min="1" max="1" width="2.5703125" style="9" customWidth="1"/>
    <col min="2" max="2" width="4.85546875" style="9" customWidth="1"/>
    <col min="3" max="3" width="5.7109375" style="9" customWidth="1"/>
    <col min="4" max="4" width="6.85546875" style="9" customWidth="1"/>
    <col min="5" max="5" width="6.42578125" style="9" customWidth="1"/>
    <col min="6" max="6" width="32" style="9" customWidth="1"/>
    <col min="7" max="7" width="12" style="9" customWidth="1"/>
    <col min="8" max="8" width="6" style="9" customWidth="1"/>
    <col min="9" max="9" width="13" style="9" customWidth="1"/>
    <col min="10" max="10" width="44.5703125" style="9" customWidth="1"/>
    <col min="11" max="11" width="14.7109375" style="9" customWidth="1"/>
    <col min="12" max="12" width="12.85546875" style="9" hidden="1" customWidth="1"/>
    <col min="13" max="13" width="11.42578125" style="9" hidden="1" customWidth="1"/>
    <col min="14" max="14" width="6" style="9" customWidth="1"/>
    <col min="15" max="16384" width="11.42578125" style="9"/>
  </cols>
  <sheetData>
    <row r="4" spans="2:15" s="10" customFormat="1" ht="20.25" customHeight="1" x14ac:dyDescent="0.2">
      <c r="B4" s="62" t="s">
        <v>0</v>
      </c>
      <c r="C4" s="62"/>
      <c r="D4" s="62"/>
      <c r="E4" s="62"/>
      <c r="F4" s="62"/>
      <c r="G4" s="62"/>
      <c r="H4" s="62"/>
      <c r="I4" s="62"/>
      <c r="J4" s="62"/>
      <c r="K4" s="62"/>
    </row>
    <row r="5" spans="2:15" s="10" customFormat="1" ht="21" customHeight="1" x14ac:dyDescent="0.2">
      <c r="B5" s="85" t="s">
        <v>1</v>
      </c>
      <c r="C5" s="85"/>
      <c r="D5" s="85"/>
      <c r="E5" s="85"/>
      <c r="F5" s="89"/>
      <c r="G5" s="89"/>
      <c r="H5" s="87" t="s">
        <v>57</v>
      </c>
      <c r="I5" s="87"/>
      <c r="J5" s="84"/>
      <c r="K5" s="84"/>
    </row>
    <row r="6" spans="2:15" s="10" customFormat="1" ht="21" customHeight="1" x14ac:dyDescent="0.2">
      <c r="B6" s="31" t="s">
        <v>2</v>
      </c>
      <c r="C6" s="5"/>
      <c r="D6" s="12" t="s">
        <v>3</v>
      </c>
      <c r="E6" s="6"/>
      <c r="F6" s="4"/>
      <c r="G6" s="12" t="s">
        <v>5</v>
      </c>
      <c r="H6" s="84"/>
      <c r="I6" s="84"/>
      <c r="J6" s="12" t="s">
        <v>7</v>
      </c>
      <c r="K6" s="8"/>
    </row>
    <row r="7" spans="2:15" ht="21" customHeight="1" x14ac:dyDescent="0.2">
      <c r="B7" s="85" t="s">
        <v>4</v>
      </c>
      <c r="C7" s="85"/>
      <c r="D7" s="85"/>
      <c r="E7" s="85"/>
      <c r="F7" s="7"/>
      <c r="G7" s="28" t="s">
        <v>52</v>
      </c>
      <c r="H7" s="84"/>
      <c r="I7" s="84"/>
      <c r="J7" s="12" t="s">
        <v>6</v>
      </c>
      <c r="K7" s="8"/>
    </row>
    <row r="8" spans="2:15" ht="36" customHeight="1" x14ac:dyDescent="0.2">
      <c r="B8" s="85" t="s">
        <v>47</v>
      </c>
      <c r="C8" s="85"/>
      <c r="D8" s="85"/>
      <c r="E8" s="85"/>
      <c r="F8" s="86"/>
      <c r="G8" s="86"/>
      <c r="H8" s="86"/>
      <c r="I8" s="86"/>
      <c r="J8" s="86"/>
      <c r="K8" s="86"/>
    </row>
    <row r="9" spans="2:15" ht="12.75" customHeight="1" x14ac:dyDescent="0.2">
      <c r="B9" s="82" t="s">
        <v>8</v>
      </c>
      <c r="C9" s="82"/>
      <c r="D9" s="82"/>
      <c r="E9" s="82"/>
      <c r="F9" s="82"/>
      <c r="G9" s="82"/>
      <c r="H9" s="82"/>
      <c r="I9" s="82"/>
      <c r="J9" s="82"/>
      <c r="K9" s="82"/>
    </row>
    <row r="10" spans="2:15" ht="21" customHeight="1" x14ac:dyDescent="0.2">
      <c r="B10" s="85" t="s">
        <v>10</v>
      </c>
      <c r="C10" s="85"/>
      <c r="D10" s="85"/>
      <c r="E10" s="85"/>
      <c r="F10" s="83"/>
      <c r="G10" s="83"/>
      <c r="H10" s="83"/>
      <c r="I10" s="83"/>
      <c r="J10" s="11" t="s">
        <v>9</v>
      </c>
      <c r="K10" s="30"/>
      <c r="L10" s="13"/>
      <c r="M10" s="13"/>
      <c r="N10" s="13"/>
      <c r="O10" s="13"/>
    </row>
    <row r="11" spans="2:15" ht="12.75" customHeight="1" x14ac:dyDescent="0.2">
      <c r="B11" s="82" t="s">
        <v>11</v>
      </c>
      <c r="C11" s="82"/>
      <c r="D11" s="82"/>
      <c r="E11" s="82"/>
      <c r="F11" s="82"/>
      <c r="G11" s="82"/>
      <c r="H11" s="82"/>
      <c r="I11" s="82"/>
      <c r="J11" s="82"/>
      <c r="K11" s="82"/>
      <c r="L11" s="13"/>
      <c r="M11" s="13"/>
      <c r="N11" s="13"/>
      <c r="O11" s="13"/>
    </row>
    <row r="12" spans="2:15" ht="26.25" customHeight="1" x14ac:dyDescent="0.2">
      <c r="B12" s="91" t="s">
        <v>12</v>
      </c>
      <c r="C12" s="91"/>
      <c r="D12" s="91"/>
      <c r="E12" s="91"/>
      <c r="F12" s="91"/>
      <c r="G12" s="91"/>
      <c r="H12" s="91"/>
      <c r="I12" s="91"/>
      <c r="J12" s="91"/>
      <c r="K12" s="91"/>
      <c r="L12" s="13"/>
      <c r="M12" s="13"/>
      <c r="N12" s="13"/>
      <c r="O12" s="13"/>
    </row>
    <row r="13" spans="2:15" ht="12.75" customHeight="1" x14ac:dyDescent="0.2">
      <c r="B13" s="62" t="s">
        <v>13</v>
      </c>
      <c r="C13" s="62"/>
      <c r="D13" s="62"/>
      <c r="E13" s="62"/>
      <c r="F13" s="62"/>
      <c r="G13" s="62"/>
      <c r="H13" s="62"/>
      <c r="I13" s="62"/>
      <c r="J13" s="62"/>
      <c r="K13" s="62"/>
    </row>
    <row r="14" spans="2:15" ht="25.5" customHeight="1" x14ac:dyDescent="0.2">
      <c r="B14" s="62" t="s">
        <v>14</v>
      </c>
      <c r="C14" s="62"/>
      <c r="D14" s="62"/>
      <c r="E14" s="62"/>
      <c r="F14" s="62"/>
      <c r="G14" s="33" t="s">
        <v>15</v>
      </c>
      <c r="H14" s="14" t="s">
        <v>16</v>
      </c>
      <c r="I14" s="15" t="s">
        <v>17</v>
      </c>
      <c r="J14" s="16" t="s">
        <v>18</v>
      </c>
      <c r="K14" s="16" t="s">
        <v>51</v>
      </c>
    </row>
    <row r="15" spans="2:15" ht="69" customHeight="1" x14ac:dyDescent="0.2">
      <c r="B15" s="63" t="s">
        <v>55</v>
      </c>
      <c r="C15" s="63" t="s">
        <v>19</v>
      </c>
      <c r="D15" s="65" t="s">
        <v>49</v>
      </c>
      <c r="E15" s="65"/>
      <c r="F15" s="65"/>
      <c r="G15" s="29"/>
      <c r="H15" s="17">
        <v>0.05</v>
      </c>
      <c r="I15" s="14">
        <f t="shared" ref="I15:I22" si="0">+G15*H15</f>
        <v>0</v>
      </c>
      <c r="J15" s="29"/>
      <c r="K15" s="18" t="str">
        <f t="shared" ref="K15:K29" si="1">IF(G15="","Califique",IF(G15=5,"Bien",IF(AND(OR(G15="NA",G15&lt;5),J15=""),"Justifique","Bien")))</f>
        <v>Califique</v>
      </c>
    </row>
    <row r="16" spans="2:15" ht="96" customHeight="1" x14ac:dyDescent="0.2">
      <c r="B16" s="63"/>
      <c r="C16" s="63"/>
      <c r="D16" s="65" t="s">
        <v>53</v>
      </c>
      <c r="E16" s="65"/>
      <c r="F16" s="65"/>
      <c r="G16" s="29"/>
      <c r="H16" s="17">
        <v>0.06</v>
      </c>
      <c r="I16" s="14">
        <f t="shared" si="0"/>
        <v>0</v>
      </c>
      <c r="J16" s="29" t="s">
        <v>59</v>
      </c>
      <c r="K16" s="18" t="str">
        <f t="shared" si="1"/>
        <v>Califique</v>
      </c>
    </row>
    <row r="17" spans="2:13" ht="102" customHeight="1" x14ac:dyDescent="0.2">
      <c r="B17" s="63"/>
      <c r="C17" s="63"/>
      <c r="D17" s="65" t="s">
        <v>20</v>
      </c>
      <c r="E17" s="65"/>
      <c r="F17" s="65"/>
      <c r="G17" s="29"/>
      <c r="H17" s="19">
        <v>0.08</v>
      </c>
      <c r="I17" s="14">
        <f t="shared" ref="I17" si="2">+G17*H17</f>
        <v>0</v>
      </c>
      <c r="J17" s="29"/>
      <c r="K17" s="18" t="str">
        <f t="shared" si="1"/>
        <v>Califique</v>
      </c>
    </row>
    <row r="18" spans="2:13" ht="91.5" customHeight="1" x14ac:dyDescent="0.2">
      <c r="B18" s="63"/>
      <c r="C18" s="63" t="s">
        <v>21</v>
      </c>
      <c r="D18" s="65" t="s">
        <v>48</v>
      </c>
      <c r="E18" s="65"/>
      <c r="F18" s="65"/>
      <c r="G18" s="29"/>
      <c r="H18" s="17">
        <v>0.1</v>
      </c>
      <c r="I18" s="14">
        <f t="shared" si="0"/>
        <v>0</v>
      </c>
      <c r="J18" s="29"/>
      <c r="K18" s="18" t="str">
        <f t="shared" si="1"/>
        <v>Califique</v>
      </c>
    </row>
    <row r="19" spans="2:13" ht="54" customHeight="1" x14ac:dyDescent="0.2">
      <c r="B19" s="63"/>
      <c r="C19" s="63"/>
      <c r="D19" s="65" t="s">
        <v>22</v>
      </c>
      <c r="E19" s="65"/>
      <c r="F19" s="65"/>
      <c r="G19" s="29"/>
      <c r="H19" s="17">
        <v>0.1</v>
      </c>
      <c r="I19" s="14">
        <f t="shared" ref="I19" si="3">+G19*H19</f>
        <v>0</v>
      </c>
      <c r="J19" s="29"/>
      <c r="K19" s="18" t="str">
        <f t="shared" ref="K19" si="4">IF(G19="","Califique",IF(G19=5,"Bien",IF(AND(OR(G19="NA",G19&lt;5),J19=""),"Justifique","Bien")))</f>
        <v>Califique</v>
      </c>
    </row>
    <row r="20" spans="2:13" ht="75.75" customHeight="1" x14ac:dyDescent="0.2">
      <c r="B20" s="63"/>
      <c r="C20" s="63"/>
      <c r="D20" s="65" t="s">
        <v>54</v>
      </c>
      <c r="E20" s="65"/>
      <c r="F20" s="65"/>
      <c r="G20" s="29"/>
      <c r="H20" s="19">
        <v>0.1</v>
      </c>
      <c r="I20" s="14">
        <f t="shared" ref="I20:I21" si="5">+G20*H20</f>
        <v>0</v>
      </c>
      <c r="J20" s="1"/>
      <c r="K20" s="18" t="str">
        <f t="shared" si="1"/>
        <v>Califique</v>
      </c>
    </row>
    <row r="21" spans="2:13" ht="118.5" customHeight="1" x14ac:dyDescent="0.2">
      <c r="B21" s="63"/>
      <c r="C21" s="63"/>
      <c r="D21" s="65" t="s">
        <v>44</v>
      </c>
      <c r="E21" s="65"/>
      <c r="F21" s="65"/>
      <c r="G21" s="29"/>
      <c r="H21" s="19">
        <v>0.1</v>
      </c>
      <c r="I21" s="14">
        <f t="shared" si="5"/>
        <v>0</v>
      </c>
      <c r="J21" s="1"/>
      <c r="K21" s="18" t="str">
        <f t="shared" si="1"/>
        <v>Califique</v>
      </c>
    </row>
    <row r="22" spans="2:13" ht="139.5" customHeight="1" x14ac:dyDescent="0.2">
      <c r="B22" s="64"/>
      <c r="C22" s="32" t="s">
        <v>23</v>
      </c>
      <c r="D22" s="66" t="s">
        <v>50</v>
      </c>
      <c r="E22" s="66"/>
      <c r="F22" s="66"/>
      <c r="G22" s="45"/>
      <c r="H22" s="46">
        <v>0.05</v>
      </c>
      <c r="I22" s="47">
        <f t="shared" si="0"/>
        <v>0</v>
      </c>
      <c r="J22" s="48"/>
      <c r="K22" s="49" t="str">
        <f t="shared" si="1"/>
        <v>Califique</v>
      </c>
    </row>
    <row r="23" spans="2:13" x14ac:dyDescent="0.2">
      <c r="B23" s="54" t="s">
        <v>24</v>
      </c>
      <c r="C23" s="55"/>
      <c r="D23" s="55"/>
      <c r="E23" s="55"/>
      <c r="F23" s="55"/>
      <c r="G23" s="55"/>
      <c r="H23" s="34">
        <f>SUM(H15:H22)</f>
        <v>0.64</v>
      </c>
      <c r="I23" s="35" t="str">
        <f>IF(AND(K15="Bien",K16="Bien",K17="Bien",K18="Bien",K19="Bien",K20="Bien",K21="Bien",K22="Bien"),(SUMIF(K15:K22,"Bien",I15:I22)),"Error")</f>
        <v>Error</v>
      </c>
      <c r="J23" s="50"/>
      <c r="K23" s="36"/>
    </row>
    <row r="24" spans="2:13" ht="112.5" customHeight="1" x14ac:dyDescent="0.2">
      <c r="B24" s="56" t="s">
        <v>25</v>
      </c>
      <c r="C24" s="56"/>
      <c r="D24" s="51" t="s">
        <v>45</v>
      </c>
      <c r="E24" s="51"/>
      <c r="F24" s="51"/>
      <c r="G24" s="37"/>
      <c r="H24" s="38">
        <v>7.0000000000000007E-2</v>
      </c>
      <c r="I24" s="39">
        <f>+G24*H24</f>
        <v>0</v>
      </c>
      <c r="J24" s="37"/>
      <c r="K24" s="40" t="str">
        <f t="shared" si="1"/>
        <v>Califique</v>
      </c>
    </row>
    <row r="25" spans="2:13" ht="75.75" customHeight="1" x14ac:dyDescent="0.2">
      <c r="B25" s="57"/>
      <c r="C25" s="57"/>
      <c r="D25" s="58" t="s">
        <v>56</v>
      </c>
      <c r="E25" s="58"/>
      <c r="F25" s="58"/>
      <c r="G25" s="29"/>
      <c r="H25" s="19">
        <v>0.05</v>
      </c>
      <c r="I25" s="14">
        <f>+G25*H25</f>
        <v>0</v>
      </c>
      <c r="J25" s="29"/>
      <c r="K25" s="18" t="str">
        <f t="shared" ref="K25" si="6">IF(G25="","Califique",IF(G25=5,"Bien",IF(AND(OR(G25="NA",G25&lt;5),J25=""),"Justifique","Bien")))</f>
        <v>Califique</v>
      </c>
    </row>
    <row r="26" spans="2:13" ht="63" customHeight="1" x14ac:dyDescent="0.2">
      <c r="B26" s="57"/>
      <c r="C26" s="57"/>
      <c r="D26" s="58" t="s">
        <v>46</v>
      </c>
      <c r="E26" s="58"/>
      <c r="F26" s="58"/>
      <c r="G26" s="29"/>
      <c r="H26" s="19">
        <v>0.05</v>
      </c>
      <c r="I26" s="14">
        <f>IFERROR(H26*G26,I45)</f>
        <v>0</v>
      </c>
      <c r="J26" s="29"/>
      <c r="K26" s="18" t="str">
        <f t="shared" si="1"/>
        <v>Califique</v>
      </c>
      <c r="L26" s="20"/>
      <c r="M26" s="20"/>
    </row>
    <row r="27" spans="2:13" ht="87" customHeight="1" x14ac:dyDescent="0.2">
      <c r="B27" s="57"/>
      <c r="C27" s="57"/>
      <c r="D27" s="58" t="s">
        <v>26</v>
      </c>
      <c r="E27" s="58"/>
      <c r="F27" s="58"/>
      <c r="G27" s="29"/>
      <c r="H27" s="19">
        <v>0.05</v>
      </c>
      <c r="I27" s="14">
        <f>IFERROR(G27*H27,I48)</f>
        <v>0</v>
      </c>
      <c r="J27" s="29"/>
      <c r="K27" s="18" t="str">
        <f t="shared" si="1"/>
        <v>Califique</v>
      </c>
    </row>
    <row r="28" spans="2:13" ht="101.25" customHeight="1" x14ac:dyDescent="0.2">
      <c r="B28" s="57"/>
      <c r="C28" s="57"/>
      <c r="D28" s="58" t="s">
        <v>28</v>
      </c>
      <c r="E28" s="58"/>
      <c r="F28" s="58"/>
      <c r="G28" s="29"/>
      <c r="H28" s="19">
        <v>7.0000000000000007E-2</v>
      </c>
      <c r="I28" s="14">
        <f t="shared" ref="I28" si="7">+H28*G28</f>
        <v>0</v>
      </c>
      <c r="J28" s="29"/>
      <c r="K28" s="18" t="str">
        <f t="shared" si="1"/>
        <v>Califique</v>
      </c>
    </row>
    <row r="29" spans="2:13" ht="86.25" customHeight="1" x14ac:dyDescent="0.2">
      <c r="B29" s="57"/>
      <c r="C29" s="57"/>
      <c r="D29" s="58" t="s">
        <v>29</v>
      </c>
      <c r="E29" s="58"/>
      <c r="F29" s="58"/>
      <c r="G29" s="29"/>
      <c r="H29" s="19">
        <v>7.0000000000000007E-2</v>
      </c>
      <c r="I29" s="14">
        <f>IFERROR(G29*H29,I49)</f>
        <v>0</v>
      </c>
      <c r="J29" s="29"/>
      <c r="K29" s="18" t="str">
        <f t="shared" si="1"/>
        <v>Califique</v>
      </c>
    </row>
    <row r="30" spans="2:13" ht="14.25" customHeight="1" x14ac:dyDescent="0.2">
      <c r="B30" s="53" t="s">
        <v>30</v>
      </c>
      <c r="C30" s="53"/>
      <c r="D30" s="53"/>
      <c r="E30" s="53"/>
      <c r="F30" s="53"/>
      <c r="G30" s="53"/>
      <c r="H30" s="41">
        <f>SUM(H24:H29)</f>
        <v>0.36000000000000004</v>
      </c>
      <c r="I30" s="42" t="str">
        <f>IF(AND(K24="Bien",K26="Bien",K27="Bien",K28="Bien",K29="Bien"),(SUMIF(K24:K29,"Bien",I24:I29)),"Error")</f>
        <v>Error</v>
      </c>
      <c r="J30" s="18"/>
      <c r="K30" s="18"/>
      <c r="L30" s="21">
        <f>+H31</f>
        <v>1</v>
      </c>
      <c r="M30" s="9">
        <v>5</v>
      </c>
    </row>
    <row r="31" spans="2:13" ht="18.75" customHeight="1" x14ac:dyDescent="0.2">
      <c r="B31" s="59" t="s">
        <v>31</v>
      </c>
      <c r="C31" s="59"/>
      <c r="D31" s="60" t="s">
        <v>32</v>
      </c>
      <c r="E31" s="60"/>
      <c r="F31" s="60"/>
      <c r="G31" s="28" t="e">
        <f>+I23+I30</f>
        <v>#VALUE!</v>
      </c>
      <c r="H31" s="43">
        <f>+H30+H23</f>
        <v>1</v>
      </c>
      <c r="I31" s="52" t="e">
        <f>(G31)/5</f>
        <v>#VALUE!</v>
      </c>
      <c r="J31" s="90" t="s">
        <v>33</v>
      </c>
      <c r="K31" s="90"/>
      <c r="L31" s="22" t="e">
        <f>+(L30*M31)/M30</f>
        <v>#VALUE!</v>
      </c>
      <c r="M31" s="23" t="e">
        <f>+G31</f>
        <v>#VALUE!</v>
      </c>
    </row>
    <row r="32" spans="2:13" s="25" customFormat="1" ht="25.5" customHeight="1" x14ac:dyDescent="0.2">
      <c r="B32" s="59"/>
      <c r="C32" s="59"/>
      <c r="D32" s="61" t="s">
        <v>34</v>
      </c>
      <c r="E32" s="61"/>
      <c r="F32" s="24" t="s">
        <v>35</v>
      </c>
      <c r="G32" s="44" t="e">
        <f>+IF(G31&gt;=4.5,"X","")</f>
        <v>#VALUE!</v>
      </c>
      <c r="H32" s="44"/>
      <c r="I32" s="52"/>
      <c r="J32" s="90"/>
      <c r="K32" s="90"/>
    </row>
    <row r="33" spans="2:11" s="25" customFormat="1" ht="35.25" customHeight="1" x14ac:dyDescent="0.2">
      <c r="B33" s="59"/>
      <c r="C33" s="59"/>
      <c r="D33" s="61" t="s">
        <v>36</v>
      </c>
      <c r="E33" s="61"/>
      <c r="F33" s="24" t="s">
        <v>37</v>
      </c>
      <c r="G33" s="44" t="e">
        <f>+IF(AND(G31&lt;=4.45,G31&gt;=3.5),"X","")</f>
        <v>#VALUE!</v>
      </c>
      <c r="H33" s="44"/>
      <c r="I33" s="52"/>
      <c r="J33" s="90"/>
      <c r="K33" s="90"/>
    </row>
    <row r="34" spans="2:11" s="25" customFormat="1" ht="25.5" customHeight="1" x14ac:dyDescent="0.2">
      <c r="B34" s="59"/>
      <c r="C34" s="59"/>
      <c r="D34" s="26" t="s">
        <v>38</v>
      </c>
      <c r="E34" s="26"/>
      <c r="F34" s="24" t="s">
        <v>39</v>
      </c>
      <c r="G34" s="44" t="e">
        <f>+IF(G31&lt;3.5,"X","")</f>
        <v>#VALUE!</v>
      </c>
      <c r="H34" s="44"/>
      <c r="I34" s="52"/>
      <c r="J34" s="90"/>
      <c r="K34" s="90"/>
    </row>
    <row r="35" spans="2:11" ht="12.75" customHeight="1" x14ac:dyDescent="0.2">
      <c r="B35" s="62" t="s">
        <v>40</v>
      </c>
      <c r="C35" s="62"/>
      <c r="D35" s="62"/>
      <c r="E35" s="62"/>
      <c r="F35" s="62"/>
      <c r="G35" s="62"/>
      <c r="H35" s="62"/>
      <c r="I35" s="62"/>
      <c r="J35" s="62"/>
      <c r="K35" s="62"/>
    </row>
    <row r="36" spans="2:11" ht="27.75" customHeight="1" x14ac:dyDescent="0.2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 ht="16.5" customHeight="1" x14ac:dyDescent="0.2">
      <c r="B37" s="67" t="s">
        <v>41</v>
      </c>
      <c r="C37" s="68"/>
      <c r="D37" s="68"/>
      <c r="E37" s="68"/>
      <c r="F37" s="68"/>
      <c r="G37" s="68"/>
      <c r="H37" s="68"/>
      <c r="I37" s="68"/>
      <c r="J37" s="68"/>
      <c r="K37" s="69"/>
    </row>
    <row r="38" spans="2:11" ht="29.25" customHeight="1" x14ac:dyDescent="0.2">
      <c r="B38" s="70"/>
      <c r="C38" s="71"/>
      <c r="D38" s="71"/>
      <c r="E38" s="71"/>
      <c r="F38" s="71"/>
      <c r="G38" s="71"/>
      <c r="H38" s="71"/>
      <c r="I38" s="71"/>
      <c r="J38" s="71"/>
      <c r="K38" s="72"/>
    </row>
    <row r="39" spans="2:11" ht="18.75" customHeight="1" x14ac:dyDescent="0.2">
      <c r="B39" s="73" t="s">
        <v>58</v>
      </c>
      <c r="C39" s="74"/>
      <c r="D39" s="74"/>
      <c r="E39" s="74"/>
      <c r="F39" s="74"/>
      <c r="G39" s="74"/>
      <c r="H39" s="74"/>
      <c r="I39" s="74"/>
      <c r="J39" s="74"/>
      <c r="K39" s="75"/>
    </row>
    <row r="40" spans="2:11" ht="18.75" customHeight="1" x14ac:dyDescent="0.2">
      <c r="B40" s="76" t="s">
        <v>42</v>
      </c>
      <c r="C40" s="77"/>
      <c r="D40" s="77"/>
      <c r="E40" s="77"/>
      <c r="F40" s="77"/>
      <c r="G40" s="77"/>
      <c r="H40" s="77"/>
      <c r="I40" s="77"/>
      <c r="J40" s="77"/>
      <c r="K40" s="78"/>
    </row>
    <row r="41" spans="2:11" ht="18.75" customHeight="1" x14ac:dyDescent="0.2">
      <c r="B41" s="79" t="s">
        <v>43</v>
      </c>
      <c r="C41" s="80"/>
      <c r="D41" s="80"/>
      <c r="E41" s="80"/>
      <c r="F41" s="80"/>
      <c r="G41" s="80"/>
      <c r="H41" s="80"/>
      <c r="I41" s="80"/>
      <c r="J41" s="80"/>
      <c r="K41" s="81"/>
    </row>
    <row r="42" spans="2:11" ht="24" customHeight="1" x14ac:dyDescent="0.2"/>
    <row r="48" spans="2:11" hidden="1" x14ac:dyDescent="0.2">
      <c r="I48" s="9">
        <f>5*H27</f>
        <v>0.25</v>
      </c>
    </row>
    <row r="49" spans="2:9" hidden="1" x14ac:dyDescent="0.2">
      <c r="B49" s="9">
        <v>0</v>
      </c>
      <c r="D49" s="9">
        <v>0</v>
      </c>
      <c r="E49" s="27">
        <v>0</v>
      </c>
      <c r="I49" s="9">
        <f>5*H29</f>
        <v>0.35000000000000003</v>
      </c>
    </row>
    <row r="50" spans="2:9" hidden="1" x14ac:dyDescent="0.2">
      <c r="B50" s="9">
        <v>1</v>
      </c>
      <c r="D50" s="9">
        <v>5</v>
      </c>
      <c r="E50" s="27">
        <v>3</v>
      </c>
      <c r="I50" s="9" t="e">
        <f>5*#REF!</f>
        <v>#REF!</v>
      </c>
    </row>
    <row r="51" spans="2:9" ht="15" hidden="1" customHeight="1" x14ac:dyDescent="0.2">
      <c r="B51" s="9">
        <v>2</v>
      </c>
      <c r="D51" s="9" t="s">
        <v>27</v>
      </c>
      <c r="E51" s="27">
        <v>5</v>
      </c>
    </row>
    <row r="52" spans="2:9" hidden="1" x14ac:dyDescent="0.2">
      <c r="B52" s="9">
        <v>3</v>
      </c>
    </row>
    <row r="53" spans="2:9" hidden="1" x14ac:dyDescent="0.2">
      <c r="B53" s="9">
        <v>4</v>
      </c>
    </row>
    <row r="54" spans="2:9" hidden="1" x14ac:dyDescent="0.2">
      <c r="B54" s="9">
        <v>5</v>
      </c>
    </row>
  </sheetData>
  <sheetProtection algorithmName="SHA-512" hashValue="aJiWcqaE6ONY9NuGacd5tcFWCy8dzRYxU08IQtUVjdvic86Hda5QzUIbv/D8yjxmWgkgKURJHuRpwVl7r4kphw==" saltValue="aNDxE1BSOpSOj+MkVUxx6A==" spinCount="100000" sheet="1" selectLockedCells="1"/>
  <protectedRanges>
    <protectedRange algorithmName="SHA-512" hashValue="bJTulk6uTSVx4ijf3vgnlo51pB+PqpSR9VmjML7IGz5fl/chsWGkn29T1Ori0cqgPRhJuc0SoGJ0a3x/fsXsiw==" saltValue="hF5QWzJoF02sY7vpxmvmsg==" spinCount="100000" sqref="B5:E5 G5:J5" name="EVALUACIÓN_4" securityDescriptor="O:WDG:WDD:(A;;CC;;;S-1-5-21-1822771873-4193553813-1527874224-1503)"/>
    <protectedRange algorithmName="SHA-512" hashValue="bJTulk6uTSVx4ijf3vgnlo51pB+PqpSR9VmjML7IGz5fl/chsWGkn29T1Ori0cqgPRhJuc0SoGJ0a3x/fsXsiw==" saltValue="hF5QWzJoF02sY7vpxmvmsg==" spinCount="100000" sqref="B7:J7" name="EVALUACIÓN_5" securityDescriptor="O:WDG:WDD:(A;;CC;;;S-1-5-21-1822771873-4193553813-1527874224-1503)"/>
    <protectedRange algorithmName="SHA-512" hashValue="bJTulk6uTSVx4ijf3vgnlo51pB+PqpSR9VmjML7IGz5fl/chsWGkn29T1Ori0cqgPRhJuc0SoGJ0a3x/fsXsiw==" saltValue="hF5QWzJoF02sY7vpxmvmsg==" spinCount="100000" sqref="B8:J8" name="EVALUACIÓN_6" securityDescriptor="O:WDG:WDD:(A;;CC;;;S-1-5-21-1822771873-4193553813-1527874224-1503)"/>
    <protectedRange algorithmName="SHA-512" hashValue="bJTulk6uTSVx4ijf3vgnlo51pB+PqpSR9VmjML7IGz5fl/chsWGkn29T1Ori0cqgPRhJuc0SoGJ0a3x/fsXsiw==" saltValue="hF5QWzJoF02sY7vpxmvmsg==" spinCount="100000" sqref="B10:K10" name="EVALUACIÓN" securityDescriptor="O:WDG:WDD:(A;;CC;;;S-1-5-21-1822771873-4193553813-1527874224-1503)"/>
  </protectedRanges>
  <mergeCells count="50">
    <mergeCell ref="B35:K35"/>
    <mergeCell ref="B36:K36"/>
    <mergeCell ref="B5:E5"/>
    <mergeCell ref="F5:G5"/>
    <mergeCell ref="J5:K5"/>
    <mergeCell ref="B13:K13"/>
    <mergeCell ref="D26:F26"/>
    <mergeCell ref="D27:F27"/>
    <mergeCell ref="D28:F28"/>
    <mergeCell ref="D29:F29"/>
    <mergeCell ref="J31:K34"/>
    <mergeCell ref="B12:K12"/>
    <mergeCell ref="D15:F15"/>
    <mergeCell ref="D16:F16"/>
    <mergeCell ref="B9:K9"/>
    <mergeCell ref="B10:E10"/>
    <mergeCell ref="B11:K11"/>
    <mergeCell ref="F10:I10"/>
    <mergeCell ref="B4:K4"/>
    <mergeCell ref="H6:I6"/>
    <mergeCell ref="B7:E7"/>
    <mergeCell ref="H7:I7"/>
    <mergeCell ref="B8:E8"/>
    <mergeCell ref="F8:K8"/>
    <mergeCell ref="H5:I5"/>
    <mergeCell ref="B37:K37"/>
    <mergeCell ref="B38:K38"/>
    <mergeCell ref="B39:K39"/>
    <mergeCell ref="B40:K40"/>
    <mergeCell ref="B41:K41"/>
    <mergeCell ref="B14:F14"/>
    <mergeCell ref="B15:B22"/>
    <mergeCell ref="C15:C17"/>
    <mergeCell ref="C18:C21"/>
    <mergeCell ref="D17:F17"/>
    <mergeCell ref="D18:F18"/>
    <mergeCell ref="D19:F19"/>
    <mergeCell ref="D20:F20"/>
    <mergeCell ref="D21:F21"/>
    <mergeCell ref="D22:F22"/>
    <mergeCell ref="D24:F24"/>
    <mergeCell ref="I31:I34"/>
    <mergeCell ref="B30:G30"/>
    <mergeCell ref="B23:G23"/>
    <mergeCell ref="B24:C29"/>
    <mergeCell ref="D25:F25"/>
    <mergeCell ref="B31:C34"/>
    <mergeCell ref="D31:F31"/>
    <mergeCell ref="D32:E32"/>
    <mergeCell ref="D33:E33"/>
  </mergeCells>
  <phoneticPr fontId="4" type="noConversion"/>
  <conditionalFormatting sqref="G34:H34">
    <cfRule type="containsText" dxfId="11" priority="75" stopIfTrue="1" operator="containsText" text="X">
      <formula>NOT(ISERROR(SEARCH("X",G34)))</formula>
    </cfRule>
  </conditionalFormatting>
  <conditionalFormatting sqref="G32:H32">
    <cfRule type="containsText" dxfId="10" priority="74" stopIfTrue="1" operator="containsText" text="X">
      <formula>NOT(ISERROR(SEARCH("X",G32)))</formula>
    </cfRule>
  </conditionalFormatting>
  <conditionalFormatting sqref="G33:H33">
    <cfRule type="containsText" dxfId="9" priority="60" stopIfTrue="1" operator="containsText" text="X">
      <formula>NOT(ISERROR(SEARCH("X",G33)))</formula>
    </cfRule>
  </conditionalFormatting>
  <conditionalFormatting sqref="G15">
    <cfRule type="colorScale" priority="27">
      <colorScale>
        <cfvo type="num" val="0"/>
        <cfvo type="num" val="3"/>
        <cfvo type="num" val="5"/>
        <color rgb="FFFF0000"/>
        <color rgb="FFFFFF00"/>
        <color rgb="FF92D050"/>
      </colorScale>
    </cfRule>
    <cfRule type="colorScale" priority="31">
      <colorScale>
        <cfvo type="num" val="0"/>
        <cfvo type="num" val="&quot;1,2,3,4&quot;"/>
        <cfvo type="num" val="5"/>
        <color rgb="FFF8696B"/>
        <color rgb="FFFFEB84"/>
        <color rgb="FF63BE7B"/>
      </colorScale>
    </cfRule>
    <cfRule type="colorScale" priority="32">
      <colorScale>
        <cfvo type="num" val="0"/>
        <cfvo type="num" val="&quot;1,2,3,4&quot;"/>
        <cfvo type="num" val="5"/>
        <color rgb="FFF8696B"/>
        <color rgb="FFFFEB84"/>
        <color rgb="FF63BE7B"/>
      </colorScale>
    </cfRule>
  </conditionalFormatting>
  <conditionalFormatting sqref="G29 G27">
    <cfRule type="colorScale" priority="28">
      <colorScale>
        <cfvo type="num" val="0"/>
        <cfvo type="num" val="5"/>
        <color rgb="FFFF0000"/>
        <color rgb="FF92D050"/>
      </colorScale>
    </cfRule>
  </conditionalFormatting>
  <conditionalFormatting sqref="G16:G18">
    <cfRule type="colorScale" priority="26">
      <colorScale>
        <cfvo type="num" val="0"/>
        <cfvo type="num" val="3"/>
        <cfvo type="num" val="5"/>
        <color rgb="FFFF0000"/>
        <color rgb="FFFFFF00"/>
        <color rgb="FF92D050"/>
      </colorScale>
    </cfRule>
  </conditionalFormatting>
  <conditionalFormatting sqref="G20:G21">
    <cfRule type="colorScale" priority="25">
      <colorScale>
        <cfvo type="num" val="0"/>
        <cfvo type="num" val="3"/>
        <cfvo type="num" val="5"/>
        <color rgb="FFFF0000"/>
        <color rgb="FFFFFF00"/>
        <color rgb="FF92D050"/>
      </colorScale>
    </cfRule>
  </conditionalFormatting>
  <conditionalFormatting sqref="G19">
    <cfRule type="colorScale" priority="24">
      <colorScale>
        <cfvo type="num" val="0"/>
        <cfvo type="num" val="5"/>
        <color rgb="FFFF0000"/>
        <color rgb="FF92D050"/>
      </colorScale>
    </cfRule>
  </conditionalFormatting>
  <conditionalFormatting sqref="G22">
    <cfRule type="colorScale" priority="23">
      <colorScale>
        <cfvo type="num" val="0"/>
        <cfvo type="num" val="5"/>
        <color rgb="FFFF0000"/>
        <color rgb="FF92D050"/>
      </colorScale>
    </cfRule>
  </conditionalFormatting>
  <conditionalFormatting sqref="G24:G25">
    <cfRule type="colorScale" priority="22">
      <colorScale>
        <cfvo type="num" val="0"/>
        <cfvo type="num" val="3"/>
        <cfvo type="num" val="5"/>
        <color rgb="FFFF0000"/>
        <color rgb="FFFFFF00"/>
        <color rgb="FF92D050"/>
      </colorScale>
    </cfRule>
  </conditionalFormatting>
  <conditionalFormatting sqref="G28">
    <cfRule type="colorScale" priority="20">
      <colorScale>
        <cfvo type="num" val="0"/>
        <cfvo type="num" val="3"/>
        <cfvo type="num" val="5"/>
        <color rgb="FFFF0000"/>
        <color rgb="FFFFFF00"/>
        <color rgb="FF92D050"/>
      </colorScale>
    </cfRule>
  </conditionalFormatting>
  <conditionalFormatting sqref="I31:I34">
    <cfRule type="cellIs" dxfId="8" priority="11" operator="between">
      <formula>0%</formula>
      <formula>69%</formula>
    </cfRule>
    <cfRule type="cellIs" dxfId="7" priority="12" operator="between">
      <formula>70%</formula>
      <formula>89%</formula>
    </cfRule>
    <cfRule type="cellIs" dxfId="6" priority="13" operator="between">
      <formula>89%</formula>
      <formula>100%</formula>
    </cfRule>
  </conditionalFormatting>
  <conditionalFormatting sqref="G26">
    <cfRule type="colorScale" priority="10">
      <colorScale>
        <cfvo type="num" val="0"/>
        <cfvo type="num" val="5"/>
        <color rgb="FFFF0000"/>
        <color rgb="FF92D050"/>
      </colorScale>
    </cfRule>
  </conditionalFormatting>
  <conditionalFormatting sqref="K23:K29">
    <cfRule type="cellIs" dxfId="5" priority="7" operator="equal">
      <formula>"Bien"</formula>
    </cfRule>
    <cfRule type="cellIs" dxfId="4" priority="8" operator="equal">
      <formula>"Califique"</formula>
    </cfRule>
    <cfRule type="cellIs" dxfId="3" priority="9" operator="equal">
      <formula>"Justifique"</formula>
    </cfRule>
  </conditionalFormatting>
  <conditionalFormatting sqref="K15:K22">
    <cfRule type="cellIs" dxfId="2" priority="4" operator="equal">
      <formula>"Bien"</formula>
    </cfRule>
    <cfRule type="cellIs" dxfId="1" priority="5" operator="equal">
      <formula>"Califique"</formula>
    </cfRule>
    <cfRule type="cellIs" dxfId="0" priority="6" operator="equal">
      <formula>"Justifique"</formula>
    </cfRule>
  </conditionalFormatting>
  <dataValidations count="5">
    <dataValidation type="list" allowBlank="1" showInputMessage="1" showErrorMessage="1" sqref="G15" xr:uid="{00000000-0002-0000-0000-000000000000}">
      <formula1>$B$49:$B$54</formula1>
    </dataValidation>
    <dataValidation type="list" allowBlank="1" showInputMessage="1" showErrorMessage="1" sqref="G25:G26 G29 G22 G19" xr:uid="{00000000-0002-0000-0000-000001000000}">
      <formula1>$D$49:$D$50</formula1>
    </dataValidation>
    <dataValidation type="list" allowBlank="1" showInputMessage="1" showErrorMessage="1" sqref="G28 G20 G16:G18 G24" xr:uid="{00000000-0002-0000-0000-000002000000}">
      <formula1>$E$49:$E$51</formula1>
    </dataValidation>
    <dataValidation type="list" allowBlank="1" showInputMessage="1" showErrorMessage="1" sqref="G21" xr:uid="{00000000-0002-0000-0000-000005000000}">
      <formula1>"0,3,5"</formula1>
    </dataValidation>
    <dataValidation type="list" allowBlank="1" showInputMessage="1" showErrorMessage="1" sqref="G27 G29" xr:uid="{6851191C-0397-4CCB-827B-27D055572F27}">
      <formula1>$D$49:$D$51</formula1>
    </dataValidation>
  </dataValidations>
  <printOptions horizontalCentered="1"/>
  <pageMargins left="0.59055118110236227" right="0.6692913385826772" top="1.4960629921259843" bottom="0.70866141732283472" header="0.9055118110236221" footer="0.31496062992125984"/>
  <pageSetup scale="64" fitToHeight="0" pageOrder="overThenDown" orientation="portrait" r:id="rId1"/>
  <headerFooter alignWithMargins="0">
    <oddHeader>&amp;L
&amp;G&amp;C&amp;"Arial,Negrita"
REEVALUACION Y SEGUIMIENTO A LA GESTION 
EN CALIDAD, SEGURIDAD,  SALUD Y AMBIENTE 
PARA PROVEEDORES DE SUMINISTROS
&amp;R&amp;8
CÓDIGO: FT-IR-02
VERSIÓN: 01
VIGENCIA: 2020-10-02
PÁGINA: &amp;P de &amp;N</oddHeader>
  </headerFooter>
  <rowBreaks count="1" manualBreakCount="1">
    <brk id="23" min="1" max="10" man="1"/>
  </row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"/>
  <sheetViews>
    <sheetView workbookViewId="0">
      <selection activeCell="E6" sqref="E6"/>
    </sheetView>
  </sheetViews>
  <sheetFormatPr baseColWidth="10" defaultColWidth="9.140625" defaultRowHeight="12.75" x14ac:dyDescent="0.2"/>
  <sheetData>
    <row r="1" spans="1:2" ht="15" x14ac:dyDescent="0.25">
      <c r="A1" s="2">
        <v>5</v>
      </c>
      <c r="B1" s="3">
        <v>1</v>
      </c>
    </row>
    <row r="2" spans="1:2" ht="15" x14ac:dyDescent="0.25">
      <c r="A2" s="2">
        <v>4.5</v>
      </c>
      <c r="B2" s="3">
        <v>0.9</v>
      </c>
    </row>
    <row r="3" spans="1:2" ht="15" x14ac:dyDescent="0.25">
      <c r="A3" s="2">
        <v>4.45</v>
      </c>
      <c r="B3" s="3">
        <v>0.89</v>
      </c>
    </row>
    <row r="4" spans="1:2" ht="15" x14ac:dyDescent="0.25">
      <c r="A4" s="2">
        <v>4</v>
      </c>
      <c r="B4" s="3">
        <v>0.8</v>
      </c>
    </row>
    <row r="5" spans="1:2" ht="15" x14ac:dyDescent="0.25">
      <c r="A5" s="2">
        <v>3.5</v>
      </c>
      <c r="B5" s="3">
        <v>0.7</v>
      </c>
    </row>
    <row r="6" spans="1:2" ht="15" x14ac:dyDescent="0.25">
      <c r="A6" s="2">
        <v>3</v>
      </c>
      <c r="B6" s="3">
        <v>0.6</v>
      </c>
    </row>
    <row r="7" spans="1:2" ht="15" x14ac:dyDescent="0.25">
      <c r="A7" s="2">
        <v>2.5</v>
      </c>
      <c r="B7" s="3">
        <v>0.5</v>
      </c>
    </row>
    <row r="8" spans="1:2" ht="15" x14ac:dyDescent="0.25">
      <c r="A8" s="2">
        <v>2</v>
      </c>
      <c r="B8" s="3">
        <v>0.4</v>
      </c>
    </row>
    <row r="9" spans="1:2" ht="15" x14ac:dyDescent="0.25">
      <c r="A9" s="2">
        <v>1.5</v>
      </c>
      <c r="B9" s="3">
        <v>0.3</v>
      </c>
    </row>
    <row r="10" spans="1:2" ht="15" x14ac:dyDescent="0.25">
      <c r="A10" s="2">
        <v>1</v>
      </c>
      <c r="B10" s="3">
        <v>0.2</v>
      </c>
    </row>
    <row r="11" spans="1:2" ht="15" x14ac:dyDescent="0.25">
      <c r="A11" s="2">
        <v>0.5</v>
      </c>
      <c r="B11" s="3">
        <v>0.1</v>
      </c>
    </row>
    <row r="12" spans="1:2" ht="15" x14ac:dyDescent="0.25">
      <c r="A12" s="2">
        <v>0</v>
      </c>
      <c r="B12" s="3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C6DF3B52CFA7479D9E7A6A32C4C6D3" ma:contentTypeVersion="1" ma:contentTypeDescription="Crear nuevo documento." ma:contentTypeScope="" ma:versionID="d286be0c0a35a01649d4138ce76d22f9">
  <xsd:schema xmlns:xsd="http://www.w3.org/2001/XMLSchema" xmlns:xs="http://www.w3.org/2001/XMLSchema" xmlns:p="http://schemas.microsoft.com/office/2006/metadata/properties" xmlns:ns2="e06d63e8-f512-41eb-a9df-15440b5f3ddf" xmlns:ns3="80bfaf77-3c8f-497b-af72-7a31f5f6edc0" targetNamespace="http://schemas.microsoft.com/office/2006/metadata/properties" ma:root="true" ma:fieldsID="dc1d1e1fd2b07b7cf0f811cc53023a2f" ns2:_="" ns3:_="">
    <xsd:import namespace="e06d63e8-f512-41eb-a9df-15440b5f3ddf"/>
    <xsd:import namespace="80bfaf77-3c8f-497b-af72-7a31f5f6edc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6d63e8-f512-41eb-a9df-15440b5f3dd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bfaf77-3c8f-497b-af72-7a31f5f6edc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0471B1A-07D5-4CD4-B03F-9AC6C3A171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6d63e8-f512-41eb-a9df-15440b5f3ddf"/>
    <ds:schemaRef ds:uri="80bfaf77-3c8f-497b-af72-7a31f5f6ed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03F427-988A-44C9-9039-17E03272E9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12B0C6-9F89-460D-8B36-FAB3B5CA624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SUMINISTRO</vt:lpstr>
      <vt:lpstr>Hoja1</vt:lpstr>
      <vt:lpstr>SUMINISTRO!Área_de_impresión</vt:lpstr>
      <vt:lpstr>SUMINISTRO!Títulos_a_imprimir</vt:lpstr>
    </vt:vector>
  </TitlesOfParts>
  <Manager/>
  <Company>Consejo Col. de Seguridad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eajimenezr</dc:creator>
  <cp:keywords/>
  <dc:description/>
  <cp:lastModifiedBy>Sandra Janeth Garcia Araque</cp:lastModifiedBy>
  <cp:revision/>
  <cp:lastPrinted>2023-02-22T15:24:50Z</cp:lastPrinted>
  <dcterms:created xsi:type="dcterms:W3CDTF">2006-08-03T18:30:35Z</dcterms:created>
  <dcterms:modified xsi:type="dcterms:W3CDTF">2023-02-22T15:25:31Z</dcterms:modified>
  <cp:category/>
  <cp:contentStatus/>
</cp:coreProperties>
</file>